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'BUF'!$A$1:$O$38</definedName>
    <definedName name="_xlnm.Print_Area" localSheetId="8">'CPT'!$A$1:$O$38</definedName>
    <definedName name="_xlnm.Print_Area" localSheetId="4">'EKU'!$A$1:$O$38</definedName>
    <definedName name="_xlnm.Print_Area" localSheetId="7">'ETH'!$A$1:$O$38</definedName>
    <definedName name="_xlnm.Print_Area" localSheetId="5">'JHB'!$A$1:$O$38</definedName>
    <definedName name="_xlnm.Print_Area" localSheetId="3">'MAN'!$A$1:$O$38</definedName>
    <definedName name="_xlnm.Print_Area" localSheetId="2">'NMA'!$A$1:$O$38</definedName>
    <definedName name="_xlnm.Print_Area" localSheetId="0">'Summary'!$A$1:$O$38</definedName>
    <definedName name="_xlnm.Print_Area" localSheetId="6">'TSH'!$A$1:$O$38</definedName>
  </definedNames>
  <calcPr fullCalcOnLoad="1"/>
</workbook>
</file>

<file path=xl/sharedStrings.xml><?xml version="1.0" encoding="utf-8"?>
<sst xmlns="http://schemas.openxmlformats.org/spreadsheetml/2006/main" count="441" uniqueCount="53">
  <si>
    <t>Eastern Cape: Buffalo City(BUF)</t>
  </si>
  <si>
    <t>STATEMENT OF CAPITAL AND OPERATING EXPENDITURE FOR 2019/20</t>
  </si>
  <si>
    <t>Changes to baseline</t>
  </si>
  <si>
    <t>2019/20</t>
  </si>
  <si>
    <t>2020/21</t>
  </si>
  <si>
    <t>2021/22</t>
  </si>
  <si>
    <t>% change to baseline</t>
  </si>
  <si>
    <t>% share of total change to baseline</t>
  </si>
  <si>
    <t>R thousands</t>
  </si>
  <si>
    <t>2018/19 Medium term estimates (1)</t>
  </si>
  <si>
    <t>2019/20 Draft Medium term estimates (2)</t>
  </si>
  <si>
    <t>2018/19 Medium term estimates (3)</t>
  </si>
  <si>
    <t>2019/20 Draft Medium term estimates (4)</t>
  </si>
  <si>
    <t>2019/20 Draft Medium term estimates (5)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</si>
  <si>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</si>
  <si>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</si>
  <si>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</si>
  <si>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</si>
  <si>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</si>
  <si>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</si>
  <si>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</si>
  <si>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</si>
  <si>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</si>
  <si>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</si>
  <si>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</si>
  <si>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</si>
  <si>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</si>
  <si>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</si>
  <si>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</si>
  <si>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</si>
  <si>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</si>
  <si>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</si>
  <si>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</si>
  <si>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</si>
  <si>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</si>
  <si>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</si>
  <si>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Other</t>
  </si>
  <si>
    <t>Total expenditure</t>
  </si>
  <si>
    <t>(1) Adopted budget informed by MSCOA 2018/19, projection for 2019/20</t>
  </si>
  <si>
    <t>(2) Adopted budget informed by MSCOA 2019/20</t>
  </si>
  <si>
    <t>(3) Adopted budget informed by MSCOA 2018/19, projection for 2020/21</t>
  </si>
  <si>
    <t>(4) Adopted budget informed by MSCOA 2019/20, projection for 2020/21</t>
  </si>
  <si>
    <t>(5) Adopted budget informed by MSCOA 2019/20, projection for 2021/22</t>
  </si>
  <si>
    <t>Eastern Cape: Nelson Mandela Bay(NMA)</t>
  </si>
  <si>
    <t>Free State: Mangaung(MAN)</t>
  </si>
  <si>
    <t>Gauteng: City of Ekurhuleni(EKU)</t>
  </si>
  <si>
    <t>Gauteng: City of Johannesburg(JHB)</t>
  </si>
  <si>
    <t>Gauteng: City of Tshwane(TSH)</t>
  </si>
  <si>
    <t>Kwazulu-Natal: eThekwini(ETH)</t>
  </si>
  <si>
    <t>Western Cape: Cape Town(CPT)</t>
  </si>
  <si>
    <t>2018/19 Medium term estimates</t>
  </si>
  <si>
    <t>2019/20 Draft Medium term estimates</t>
  </si>
  <si>
    <t>AGGREGATED INFORMATION FOR METROS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</si>
</sst>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;\-#,###;"/>
    <numFmt numFmtId="177" formatCode="#,###.0\%;\-#,###.0\%;"/>
    <numFmt numFmtId="178" formatCode="##,##0_);\(##,##0\);0_)"/>
    <numFmt numFmtId="179" formatCode="0.0%;_(* &quot;–&quot;_)"/>
    <numFmt numFmtId="180" formatCode="#,###,##0_);\(#,###,##0\);_(* &quot;–&quot;???_);_(@_)"/>
    <numFmt numFmtId="181" formatCode="0.0\%;\(0.0\%\);_(* &quot;–&quot;_)"/>
    <numFmt numFmtId="182" formatCode="0.0\%;\(0.0\%\);_(* &quot;–&quot;_)\%"/>
    <numFmt numFmtId="183" formatCode="_(* #,##0,_);_(* \(#,##0,\);_(* &quot;- &quot;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2"/>
      <color indexed="8"/>
      <name val="ARIAL NARROW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Continuous" vertical="top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Fill="1" applyBorder="1" applyAlignment="1" applyProtection="1">
      <alignment horizontal="centerContinuous" vertical="top" wrapText="1"/>
      <protection/>
    </xf>
    <xf numFmtId="0" fontId="6" fillId="0" borderId="14" xfId="0" applyFont="1" applyBorder="1" applyAlignment="1" applyProtection="1">
      <alignment horizontal="centerContinuous" vertical="top" wrapText="1"/>
      <protection/>
    </xf>
    <xf numFmtId="0" fontId="6" fillId="0" borderId="15" xfId="0" applyFont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Continuous" vertical="top" wrapText="1"/>
      <protection/>
    </xf>
    <xf numFmtId="0" fontId="8" fillId="0" borderId="14" xfId="0" applyFont="1" applyBorder="1" applyAlignment="1" applyProtection="1">
      <alignment horizontal="centerContinuous" vertical="top" wrapText="1"/>
      <protection/>
    </xf>
    <xf numFmtId="0" fontId="7" fillId="0" borderId="14" xfId="0" applyFont="1" applyBorder="1" applyAlignment="1" applyProtection="1">
      <alignment horizontal="centerContinuous" vertical="top" wrapText="1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6" fillId="0" borderId="18" xfId="0" applyFont="1" applyBorder="1" applyAlignment="1" applyProtection="1">
      <alignment horizontal="centerContinuous" vertical="top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79" fontId="10" fillId="0" borderId="19" xfId="0" applyNumberFormat="1" applyFont="1" applyBorder="1" applyAlignment="1" applyProtection="1">
      <alignment horizontal="center" vertical="center" wrapText="1"/>
      <protection/>
    </xf>
    <xf numFmtId="179" fontId="10" fillId="0" borderId="20" xfId="0" applyNumberFormat="1" applyFont="1" applyBorder="1" applyAlignment="1" applyProtection="1">
      <alignment horizontal="center" vertical="center" wrapText="1"/>
      <protection/>
    </xf>
    <xf numFmtId="179" fontId="10" fillId="0" borderId="21" xfId="0" applyNumberFormat="1" applyFont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76" fontId="4" fillId="0" borderId="0" xfId="0" applyNumberFormat="1" applyFont="1" applyAlignment="1">
      <alignment horizontal="right" wrapText="1"/>
    </xf>
    <xf numFmtId="169" fontId="5" fillId="0" borderId="23" xfId="0" applyNumberFormat="1" applyFont="1" applyBorder="1" applyAlignment="1" applyProtection="1">
      <alignment horizontal="left" vertical="center" indent="1"/>
      <protection/>
    </xf>
    <xf numFmtId="181" fontId="11" fillId="0" borderId="24" xfId="59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Border="1" applyAlignment="1" applyProtection="1">
      <alignment/>
      <protection/>
    </xf>
    <xf numFmtId="181" fontId="11" fillId="0" borderId="22" xfId="0" applyNumberFormat="1" applyFont="1" applyBorder="1" applyAlignment="1" applyProtection="1">
      <alignment/>
      <protection/>
    </xf>
    <xf numFmtId="176" fontId="12" fillId="0" borderId="0" xfId="0" applyNumberFormat="1" applyFont="1" applyAlignment="1">
      <alignment horizontal="right" wrapText="1"/>
    </xf>
    <xf numFmtId="49" fontId="6" fillId="0" borderId="25" xfId="0" applyNumberFormat="1" applyFont="1" applyBorder="1" applyAlignment="1" applyProtection="1">
      <alignment vertical="center"/>
      <protection/>
    </xf>
    <xf numFmtId="181" fontId="9" fillId="0" borderId="26" xfId="59" applyNumberFormat="1" applyFont="1" applyFill="1" applyBorder="1" applyAlignment="1" applyProtection="1">
      <alignment horizontal="center" vertical="center"/>
      <protection/>
    </xf>
    <xf numFmtId="181" fontId="9" fillId="0" borderId="27" xfId="0" applyNumberFormat="1" applyFont="1" applyBorder="1" applyAlignment="1" applyProtection="1">
      <alignment/>
      <protection/>
    </xf>
    <xf numFmtId="181" fontId="9" fillId="0" borderId="28" xfId="0" applyNumberFormat="1" applyFont="1" applyBorder="1" applyAlignment="1" applyProtection="1">
      <alignment/>
      <protection/>
    </xf>
    <xf numFmtId="176" fontId="2" fillId="0" borderId="0" xfId="0" applyNumberFormat="1" applyFont="1" applyAlignment="1">
      <alignment horizontal="right" wrapText="1"/>
    </xf>
    <xf numFmtId="182" fontId="11" fillId="0" borderId="24" xfId="59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181" fontId="11" fillId="0" borderId="24" xfId="0" applyNumberFormat="1" applyFont="1" applyFill="1" applyBorder="1" applyAlignment="1" applyProtection="1">
      <alignment horizontal="center" vertical="center"/>
      <protection/>
    </xf>
    <xf numFmtId="181" fontId="9" fillId="0" borderId="19" xfId="59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/>
      <protection/>
    </xf>
    <xf numFmtId="169" fontId="9" fillId="0" borderId="29" xfId="0" applyNumberFormat="1" applyFont="1" applyBorder="1" applyAlignment="1" applyProtection="1">
      <alignment horizontal="left" vertical="center" wrapText="1"/>
      <protection/>
    </xf>
    <xf numFmtId="0" fontId="11" fillId="0" borderId="12" xfId="59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Border="1" applyAlignment="1" applyProtection="1">
      <alignment/>
      <protection/>
    </xf>
    <xf numFmtId="0" fontId="11" fillId="0" borderId="31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11" fillId="0" borderId="32" xfId="59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Border="1" applyAlignment="1" applyProtection="1">
      <alignment/>
      <protection/>
    </xf>
    <xf numFmtId="0" fontId="11" fillId="0" borderId="34" xfId="0" applyNumberFormat="1" applyFont="1" applyBorder="1" applyAlignment="1" applyProtection="1">
      <alignment/>
      <protection/>
    </xf>
    <xf numFmtId="0" fontId="13" fillId="0" borderId="24" xfId="0" applyNumberFormat="1" applyFont="1" applyBorder="1" applyAlignment="1" applyProtection="1">
      <alignment horizontal="center" vertical="center" wrapText="1"/>
      <protection/>
    </xf>
    <xf numFmtId="0" fontId="13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49" fontId="6" fillId="0" borderId="35" xfId="0" applyNumberFormat="1" applyFont="1" applyBorder="1" applyAlignment="1" applyProtection="1">
      <alignment vertical="center"/>
      <protection/>
    </xf>
    <xf numFmtId="181" fontId="9" fillId="0" borderId="36" xfId="59" applyNumberFormat="1" applyFont="1" applyFill="1" applyBorder="1" applyAlignment="1" applyProtection="1">
      <alignment horizontal="center" vertical="center"/>
      <protection/>
    </xf>
    <xf numFmtId="181" fontId="9" fillId="0" borderId="37" xfId="0" applyNumberFormat="1" applyFont="1" applyBorder="1" applyAlignment="1" applyProtection="1">
      <alignment/>
      <protection/>
    </xf>
    <xf numFmtId="181" fontId="9" fillId="0" borderId="38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83" fontId="5" fillId="0" borderId="24" xfId="0" applyNumberFormat="1" applyFont="1" applyFill="1" applyBorder="1" applyAlignment="1" applyProtection="1">
      <alignment horizontal="right" vertical="center"/>
      <protection/>
    </xf>
    <xf numFmtId="183" fontId="5" fillId="0" borderId="0" xfId="0" applyNumberFormat="1" applyFont="1" applyFill="1" applyBorder="1" applyAlignment="1" applyProtection="1">
      <alignment horizontal="right" vertical="center"/>
      <protection/>
    </xf>
    <xf numFmtId="183" fontId="5" fillId="0" borderId="23" xfId="0" applyNumberFormat="1" applyFont="1" applyFill="1" applyBorder="1" applyAlignment="1" applyProtection="1">
      <alignment horizontal="right" vertical="center"/>
      <protection/>
    </xf>
    <xf numFmtId="183" fontId="6" fillId="0" borderId="26" xfId="0" applyNumberFormat="1" applyFont="1" applyFill="1" applyBorder="1" applyAlignment="1" applyProtection="1">
      <alignment horizontal="right" vertical="center"/>
      <protection/>
    </xf>
    <xf numFmtId="183" fontId="6" fillId="0" borderId="25" xfId="0" applyNumberFormat="1" applyFont="1" applyFill="1" applyBorder="1" applyAlignment="1" applyProtection="1">
      <alignment horizontal="right" vertical="center"/>
      <protection/>
    </xf>
    <xf numFmtId="183" fontId="6" fillId="0" borderId="39" xfId="0" applyNumberFormat="1" applyFont="1" applyFill="1" applyBorder="1" applyAlignment="1" applyProtection="1">
      <alignment horizontal="right" vertical="center"/>
      <protection/>
    </xf>
    <xf numFmtId="183" fontId="6" fillId="0" borderId="24" xfId="0" applyNumberFormat="1" applyFont="1" applyFill="1" applyBorder="1" applyAlignment="1" applyProtection="1">
      <alignment horizontal="right" vertical="center"/>
      <protection/>
    </xf>
    <xf numFmtId="183" fontId="6" fillId="0" borderId="0" xfId="0" applyNumberFormat="1" applyFont="1" applyFill="1" applyBorder="1" applyAlignment="1" applyProtection="1">
      <alignment horizontal="right" vertical="center"/>
      <protection/>
    </xf>
    <xf numFmtId="183" fontId="6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24" xfId="0" applyNumberFormat="1" applyFont="1" applyFill="1" applyBorder="1" applyAlignment="1" applyProtection="1">
      <alignment horizontal="right" vertical="center"/>
      <protection/>
    </xf>
    <xf numFmtId="183" fontId="9" fillId="0" borderId="0" xfId="0" applyNumberFormat="1" applyFont="1" applyFill="1" applyBorder="1" applyAlignment="1" applyProtection="1">
      <alignment horizontal="right" vertical="center"/>
      <protection/>
    </xf>
    <xf numFmtId="183" fontId="9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12" xfId="0" applyNumberFormat="1" applyFont="1" applyFill="1" applyBorder="1" applyAlignment="1" applyProtection="1">
      <alignment horizontal="right" vertical="center"/>
      <protection/>
    </xf>
    <xf numFmtId="183" fontId="9" fillId="0" borderId="11" xfId="0" applyNumberFormat="1" applyFont="1" applyFill="1" applyBorder="1" applyAlignment="1" applyProtection="1">
      <alignment horizontal="right" vertical="center"/>
      <protection/>
    </xf>
    <xf numFmtId="183" fontId="9" fillId="0" borderId="29" xfId="0" applyNumberFormat="1" applyFont="1" applyFill="1" applyBorder="1" applyAlignment="1" applyProtection="1">
      <alignment horizontal="right" vertical="center"/>
      <protection/>
    </xf>
    <xf numFmtId="183" fontId="10" fillId="0" borderId="12" xfId="0" applyNumberFormat="1" applyFont="1" applyBorder="1" applyAlignment="1" applyProtection="1">
      <alignment horizontal="center" vertical="center" wrapText="1"/>
      <protection/>
    </xf>
    <xf numFmtId="183" fontId="10" fillId="0" borderId="11" xfId="0" applyNumberFormat="1" applyFont="1" applyBorder="1" applyAlignment="1" applyProtection="1">
      <alignment horizontal="center" vertical="center" wrapText="1"/>
      <protection/>
    </xf>
    <xf numFmtId="183" fontId="10" fillId="0" borderId="29" xfId="0" applyNumberFormat="1" applyFont="1" applyBorder="1" applyAlignment="1" applyProtection="1">
      <alignment horizontal="center" vertical="center" wrapText="1"/>
      <protection/>
    </xf>
    <xf numFmtId="183" fontId="6" fillId="0" borderId="36" xfId="0" applyNumberFormat="1" applyFont="1" applyFill="1" applyBorder="1" applyAlignment="1" applyProtection="1">
      <alignment horizontal="right" vertical="center"/>
      <protection/>
    </xf>
    <xf numFmtId="183" fontId="6" fillId="0" borderId="35" xfId="0" applyNumberFormat="1" applyFont="1" applyFill="1" applyBorder="1" applyAlignment="1" applyProtection="1">
      <alignment horizontal="right" vertical="center"/>
      <protection/>
    </xf>
    <xf numFmtId="183" fontId="6" fillId="0" borderId="40" xfId="0" applyNumberFormat="1" applyFont="1" applyFill="1" applyBorder="1" applyAlignment="1" applyProtection="1">
      <alignment horizontal="right" vertical="center"/>
      <protection/>
    </xf>
    <xf numFmtId="183" fontId="11" fillId="0" borderId="24" xfId="59" applyNumberFormat="1" applyFont="1" applyFill="1" applyBorder="1" applyAlignment="1" applyProtection="1">
      <alignment horizontal="center" vertical="center"/>
      <protection/>
    </xf>
    <xf numFmtId="183" fontId="11" fillId="0" borderId="10" xfId="0" applyNumberFormat="1" applyFont="1" applyBorder="1" applyAlignment="1" applyProtection="1">
      <alignment/>
      <protection/>
    </xf>
    <xf numFmtId="183" fontId="9" fillId="0" borderId="26" xfId="59" applyNumberFormat="1" applyFont="1" applyFill="1" applyBorder="1" applyAlignment="1" applyProtection="1">
      <alignment horizontal="center" vertical="center"/>
      <protection/>
    </xf>
    <xf numFmtId="183" fontId="9" fillId="0" borderId="27" xfId="0" applyNumberFormat="1" applyFont="1" applyBorder="1" applyAlignment="1" applyProtection="1">
      <alignment/>
      <protection/>
    </xf>
    <xf numFmtId="183" fontId="11" fillId="0" borderId="24" xfId="0" applyNumberFormat="1" applyFont="1" applyFill="1" applyBorder="1" applyAlignment="1" applyProtection="1">
      <alignment horizontal="center" vertical="center"/>
      <protection/>
    </xf>
    <xf numFmtId="183" fontId="9" fillId="0" borderId="19" xfId="59" applyNumberFormat="1" applyFont="1" applyFill="1" applyBorder="1" applyAlignment="1" applyProtection="1">
      <alignment horizontal="center" vertical="center"/>
      <protection/>
    </xf>
    <xf numFmtId="183" fontId="11" fillId="0" borderId="12" xfId="59" applyNumberFormat="1" applyFont="1" applyFill="1" applyBorder="1" applyAlignment="1" applyProtection="1">
      <alignment horizontal="center" vertical="center"/>
      <protection/>
    </xf>
    <xf numFmtId="183" fontId="11" fillId="0" borderId="30" xfId="0" applyNumberFormat="1" applyFont="1" applyBorder="1" applyAlignment="1" applyProtection="1">
      <alignment/>
      <protection/>
    </xf>
    <xf numFmtId="183" fontId="11" fillId="0" borderId="32" xfId="59" applyNumberFormat="1" applyFont="1" applyFill="1" applyBorder="1" applyAlignment="1" applyProtection="1">
      <alignment horizontal="center" vertical="center"/>
      <protection/>
    </xf>
    <xf numFmtId="183" fontId="11" fillId="0" borderId="33" xfId="0" applyNumberFormat="1" applyFont="1" applyBorder="1" applyAlignment="1" applyProtection="1">
      <alignment/>
      <protection/>
    </xf>
    <xf numFmtId="183" fontId="13" fillId="0" borderId="24" xfId="0" applyNumberFormat="1" applyFont="1" applyBorder="1" applyAlignment="1" applyProtection="1">
      <alignment horizontal="center" vertical="center" wrapText="1"/>
      <protection/>
    </xf>
    <xf numFmtId="183" fontId="13" fillId="0" borderId="12" xfId="0" applyNumberFormat="1" applyFont="1" applyBorder="1" applyAlignment="1" applyProtection="1">
      <alignment horizontal="center" vertical="center" wrapText="1"/>
      <protection/>
    </xf>
    <xf numFmtId="183" fontId="9" fillId="0" borderId="36" xfId="59" applyNumberFormat="1" applyFont="1" applyFill="1" applyBorder="1" applyAlignment="1" applyProtection="1">
      <alignment horizontal="center" vertical="center"/>
      <protection/>
    </xf>
    <xf numFmtId="183" fontId="9" fillId="0" borderId="37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1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wrapText="1"/>
      <protection/>
    </xf>
    <xf numFmtId="169" fontId="6" fillId="0" borderId="41" xfId="0" applyNumberFormat="1" applyFont="1" applyFill="1" applyBorder="1" applyAlignment="1" applyProtection="1" quotePrefix="1">
      <alignment horizontal="center" vertical="top"/>
      <protection/>
    </xf>
    <xf numFmtId="169" fontId="6" fillId="0" borderId="42" xfId="0" applyNumberFormat="1" applyFont="1" applyFill="1" applyBorder="1" applyAlignment="1" applyProtection="1" quotePrefix="1">
      <alignment horizontal="center" vertical="top"/>
      <protection/>
    </xf>
    <xf numFmtId="169" fontId="6" fillId="0" borderId="43" xfId="0" applyNumberFormat="1" applyFont="1" applyFill="1" applyBorder="1" applyAlignment="1" applyProtection="1" quotePrefix="1">
      <alignment horizontal="center" vertical="top"/>
      <protection/>
    </xf>
    <xf numFmtId="17" fontId="6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6" fillId="0" borderId="31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B3" sqref="B3:P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50</v>
      </c>
      <c r="D6" s="10" t="s">
        <v>51</v>
      </c>
      <c r="E6" s="11" t="s">
        <v>2</v>
      </c>
      <c r="F6" s="12" t="s">
        <v>50</v>
      </c>
      <c r="G6" s="13" t="s">
        <v>51</v>
      </c>
      <c r="H6" s="14" t="s">
        <v>2</v>
      </c>
      <c r="I6" s="15" t="s">
        <v>51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67866298926</v>
      </c>
      <c r="D8" s="64">
        <v>49940914123</v>
      </c>
      <c r="E8" s="65">
        <f>($D8-$C8)</f>
        <v>-17925384803</v>
      </c>
      <c r="F8" s="63">
        <v>72595973282</v>
      </c>
      <c r="G8" s="64">
        <v>53093619789</v>
      </c>
      <c r="H8" s="65">
        <f>($G8-$F8)</f>
        <v>-19502353493</v>
      </c>
      <c r="I8" s="65">
        <v>56490701762</v>
      </c>
      <c r="J8" s="30">
        <f>IF($C8=0,0,($E8/$C8)*100)</f>
        <v>-26.412792632976</v>
      </c>
      <c r="K8" s="31">
        <f>IF($F8=0,0,($H8/$F8)*100)</f>
        <v>-26.864235867797863</v>
      </c>
      <c r="L8" s="84">
        <v>-138271941797</v>
      </c>
      <c r="M8" s="85">
        <v>-155251040823</v>
      </c>
      <c r="N8" s="32">
        <f>IF($L8=0,0,($E8/$L8)*100)</f>
        <v>12.963862783757419</v>
      </c>
      <c r="O8" s="31">
        <f>IF($M8=0,0,($H8/$M8)*100)</f>
        <v>12.561818194336242</v>
      </c>
      <c r="P8" s="6"/>
      <c r="Q8" s="33"/>
    </row>
    <row r="9" spans="1:17" ht="13.5">
      <c r="A9" s="3"/>
      <c r="B9" s="29" t="s">
        <v>16</v>
      </c>
      <c r="C9" s="63">
        <v>195777480696</v>
      </c>
      <c r="D9" s="64">
        <v>144749862815</v>
      </c>
      <c r="E9" s="65">
        <f>($D9-$C9)</f>
        <v>-51027617881</v>
      </c>
      <c r="F9" s="63">
        <v>211278227434</v>
      </c>
      <c r="G9" s="64">
        <v>149534565562</v>
      </c>
      <c r="H9" s="65">
        <f>($G9-$F9)</f>
        <v>-61743661872</v>
      </c>
      <c r="I9" s="65">
        <v>163453971578</v>
      </c>
      <c r="J9" s="30">
        <f>IF($C9=0,0,($E9/$C9)*100)</f>
        <v>-26.064089546761938</v>
      </c>
      <c r="K9" s="31">
        <f>IF($F9=0,0,($H9/$F9)*100)</f>
        <v>-29.223864011869257</v>
      </c>
      <c r="L9" s="84">
        <v>-138271941797</v>
      </c>
      <c r="M9" s="85">
        <v>-155251040823</v>
      </c>
      <c r="N9" s="32">
        <f>IF($L9=0,0,($E9/$L9)*100)</f>
        <v>36.90381231205586</v>
      </c>
      <c r="O9" s="31">
        <f>IF($M9=0,0,($H9/$M9)*100)</f>
        <v>39.77020800935774</v>
      </c>
      <c r="P9" s="6"/>
      <c r="Q9" s="33"/>
    </row>
    <row r="10" spans="1:17" ht="13.5">
      <c r="A10" s="3"/>
      <c r="B10" s="29" t="s">
        <v>17</v>
      </c>
      <c r="C10" s="63">
        <v>127216973165</v>
      </c>
      <c r="D10" s="64">
        <v>57898034052</v>
      </c>
      <c r="E10" s="65">
        <f aca="true" t="shared" si="0" ref="E10:E33">($D10-$C10)</f>
        <v>-69318939113</v>
      </c>
      <c r="F10" s="63">
        <v>136035052676</v>
      </c>
      <c r="G10" s="64">
        <v>62030027218</v>
      </c>
      <c r="H10" s="65">
        <f aca="true" t="shared" si="1" ref="H10:H33">($G10-$F10)</f>
        <v>-74005025458</v>
      </c>
      <c r="I10" s="65">
        <v>67046215649</v>
      </c>
      <c r="J10" s="30">
        <f aca="true" t="shared" si="2" ref="J10:J33">IF($C10=0,0,($E10/$C10)*100)</f>
        <v>-54.48875050901704</v>
      </c>
      <c r="K10" s="31">
        <f aca="true" t="shared" si="3" ref="K10:K33">IF($F10=0,0,($H10/$F10)*100)</f>
        <v>-54.40143845444061</v>
      </c>
      <c r="L10" s="84">
        <v>-138271941797</v>
      </c>
      <c r="M10" s="85">
        <v>-155251040823</v>
      </c>
      <c r="N10" s="32">
        <f aca="true" t="shared" si="4" ref="N10:N33">IF($L10=0,0,($E10/$L10)*100)</f>
        <v>50.13232490418672</v>
      </c>
      <c r="O10" s="31">
        <f aca="true" t="shared" si="5" ref="O10:O33">IF($M10=0,0,($H10/$M10)*100)</f>
        <v>47.667973796306015</v>
      </c>
      <c r="P10" s="6"/>
      <c r="Q10" s="33"/>
    </row>
    <row r="11" spans="1:17" ht="13.5">
      <c r="A11" s="7"/>
      <c r="B11" s="34" t="s">
        <v>18</v>
      </c>
      <c r="C11" s="66">
        <v>390860752787</v>
      </c>
      <c r="D11" s="67">
        <v>252588810990</v>
      </c>
      <c r="E11" s="68">
        <f t="shared" si="0"/>
        <v>-138271941797</v>
      </c>
      <c r="F11" s="66">
        <v>419909253392</v>
      </c>
      <c r="G11" s="67">
        <v>264658212569</v>
      </c>
      <c r="H11" s="68">
        <f t="shared" si="1"/>
        <v>-155251040823</v>
      </c>
      <c r="I11" s="68">
        <v>286990888989</v>
      </c>
      <c r="J11" s="35">
        <f t="shared" si="2"/>
        <v>-35.376266563235994</v>
      </c>
      <c r="K11" s="36">
        <f t="shared" si="3"/>
        <v>-36.97252193632126</v>
      </c>
      <c r="L11" s="86">
        <v>-138271941797</v>
      </c>
      <c r="M11" s="87">
        <v>-155251040823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116981657792</v>
      </c>
      <c r="D13" s="64">
        <v>68666213468</v>
      </c>
      <c r="E13" s="65">
        <f t="shared" si="0"/>
        <v>-48315444324</v>
      </c>
      <c r="F13" s="63">
        <v>125290614571</v>
      </c>
      <c r="G13" s="64">
        <v>74203407315</v>
      </c>
      <c r="H13" s="65">
        <f t="shared" si="1"/>
        <v>-51087207256</v>
      </c>
      <c r="I13" s="65">
        <v>79739740444</v>
      </c>
      <c r="J13" s="30">
        <f t="shared" si="2"/>
        <v>-41.30172647228815</v>
      </c>
      <c r="K13" s="31">
        <f t="shared" si="3"/>
        <v>-40.77496740751461</v>
      </c>
      <c r="L13" s="84">
        <v>-156642088147</v>
      </c>
      <c r="M13" s="85">
        <v>-163880517321</v>
      </c>
      <c r="N13" s="32">
        <f t="shared" si="4"/>
        <v>30.844484324454747</v>
      </c>
      <c r="O13" s="31">
        <f t="shared" si="5"/>
        <v>31.173447638033284</v>
      </c>
      <c r="P13" s="6"/>
      <c r="Q13" s="33"/>
    </row>
    <row r="14" spans="1:17" ht="13.5">
      <c r="A14" s="3"/>
      <c r="B14" s="29" t="s">
        <v>21</v>
      </c>
      <c r="C14" s="63">
        <v>22487445760</v>
      </c>
      <c r="D14" s="64">
        <v>12692824427</v>
      </c>
      <c r="E14" s="65">
        <f t="shared" si="0"/>
        <v>-9794621333</v>
      </c>
      <c r="F14" s="63">
        <v>23990944547</v>
      </c>
      <c r="G14" s="64">
        <v>13380867041</v>
      </c>
      <c r="H14" s="65">
        <f t="shared" si="1"/>
        <v>-10610077506</v>
      </c>
      <c r="I14" s="65">
        <v>13767388209</v>
      </c>
      <c r="J14" s="30">
        <f t="shared" si="2"/>
        <v>-43.55595311950627</v>
      </c>
      <c r="K14" s="31">
        <f t="shared" si="3"/>
        <v>-44.2253429631088</v>
      </c>
      <c r="L14" s="84">
        <v>-156642088147</v>
      </c>
      <c r="M14" s="85">
        <v>-163880517321</v>
      </c>
      <c r="N14" s="32">
        <f t="shared" si="4"/>
        <v>6.252866933060982</v>
      </c>
      <c r="O14" s="31">
        <f t="shared" si="5"/>
        <v>6.474276307791714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-156642088147</v>
      </c>
      <c r="M15" s="85">
        <v>-163880517321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112640913546</v>
      </c>
      <c r="D16" s="64">
        <v>77066535218</v>
      </c>
      <c r="E16" s="65">
        <f t="shared" si="0"/>
        <v>-35574378328</v>
      </c>
      <c r="F16" s="63">
        <v>120858136656</v>
      </c>
      <c r="G16" s="64">
        <v>85157523385</v>
      </c>
      <c r="H16" s="65">
        <f t="shared" si="1"/>
        <v>-35700613271</v>
      </c>
      <c r="I16" s="65">
        <v>92383511094</v>
      </c>
      <c r="J16" s="30">
        <f t="shared" si="2"/>
        <v>-31.582110982677914</v>
      </c>
      <c r="K16" s="31">
        <f t="shared" si="3"/>
        <v>-29.539271627706036</v>
      </c>
      <c r="L16" s="84">
        <v>-156642088147</v>
      </c>
      <c r="M16" s="85">
        <v>-163880517321</v>
      </c>
      <c r="N16" s="32">
        <f t="shared" si="4"/>
        <v>22.710612932212317</v>
      </c>
      <c r="O16" s="31">
        <f t="shared" si="5"/>
        <v>21.78453781731213</v>
      </c>
      <c r="P16" s="6"/>
      <c r="Q16" s="33"/>
    </row>
    <row r="17" spans="1:17" ht="13.5">
      <c r="A17" s="3"/>
      <c r="B17" s="29" t="s">
        <v>23</v>
      </c>
      <c r="C17" s="63">
        <v>141868885648</v>
      </c>
      <c r="D17" s="64">
        <v>78911241486</v>
      </c>
      <c r="E17" s="65">
        <f t="shared" si="0"/>
        <v>-62957644162</v>
      </c>
      <c r="F17" s="63">
        <v>150044189247</v>
      </c>
      <c r="G17" s="64">
        <v>83561569959</v>
      </c>
      <c r="H17" s="65">
        <f t="shared" si="1"/>
        <v>-66482619288</v>
      </c>
      <c r="I17" s="65">
        <v>88895811341</v>
      </c>
      <c r="J17" s="42">
        <f t="shared" si="2"/>
        <v>-44.377344527966656</v>
      </c>
      <c r="K17" s="31">
        <f t="shared" si="3"/>
        <v>-44.3086930734502</v>
      </c>
      <c r="L17" s="88">
        <v>-156642088147</v>
      </c>
      <c r="M17" s="85">
        <v>-163880517321</v>
      </c>
      <c r="N17" s="32">
        <f t="shared" si="4"/>
        <v>40.19203581027195</v>
      </c>
      <c r="O17" s="31">
        <f t="shared" si="5"/>
        <v>40.56773823686287</v>
      </c>
      <c r="P17" s="6"/>
      <c r="Q17" s="33"/>
    </row>
    <row r="18" spans="1:17" ht="13.5">
      <c r="A18" s="3"/>
      <c r="B18" s="34" t="s">
        <v>24</v>
      </c>
      <c r="C18" s="66">
        <v>393978902746</v>
      </c>
      <c r="D18" s="67">
        <v>237336814599</v>
      </c>
      <c r="E18" s="68">
        <f t="shared" si="0"/>
        <v>-156642088147</v>
      </c>
      <c r="F18" s="66">
        <v>420183885021</v>
      </c>
      <c r="G18" s="67">
        <v>256303367700</v>
      </c>
      <c r="H18" s="68">
        <f t="shared" si="1"/>
        <v>-163880517321</v>
      </c>
      <c r="I18" s="68">
        <v>274786451088</v>
      </c>
      <c r="J18" s="43">
        <f t="shared" si="2"/>
        <v>-39.75900411296588</v>
      </c>
      <c r="K18" s="36">
        <f t="shared" si="3"/>
        <v>-39.002094835885856</v>
      </c>
      <c r="L18" s="89">
        <v>-156642088147</v>
      </c>
      <c r="M18" s="87">
        <v>-163880517321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-3118149959</v>
      </c>
      <c r="D19" s="73">
        <v>15251996391</v>
      </c>
      <c r="E19" s="74">
        <f t="shared" si="0"/>
        <v>18370146350</v>
      </c>
      <c r="F19" s="75">
        <v>-274631629</v>
      </c>
      <c r="G19" s="76">
        <v>8354844869</v>
      </c>
      <c r="H19" s="77">
        <f t="shared" si="1"/>
        <v>8629476498</v>
      </c>
      <c r="I19" s="77">
        <v>12204437901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15991910643</v>
      </c>
      <c r="D22" s="64">
        <v>15480938738</v>
      </c>
      <c r="E22" s="65">
        <f t="shared" si="0"/>
        <v>-510971905</v>
      </c>
      <c r="F22" s="63">
        <v>15930784735</v>
      </c>
      <c r="G22" s="64">
        <v>16971635234</v>
      </c>
      <c r="H22" s="65">
        <f t="shared" si="1"/>
        <v>1040850499</v>
      </c>
      <c r="I22" s="65">
        <v>16891163569</v>
      </c>
      <c r="J22" s="30">
        <f t="shared" si="2"/>
        <v>-3.1951898457090446</v>
      </c>
      <c r="K22" s="31">
        <f t="shared" si="3"/>
        <v>6.533579583893612</v>
      </c>
      <c r="L22" s="84">
        <v>-43162419600</v>
      </c>
      <c r="M22" s="85">
        <v>-43521002962</v>
      </c>
      <c r="N22" s="32">
        <f t="shared" si="4"/>
        <v>1.1838351735962458</v>
      </c>
      <c r="O22" s="31">
        <f t="shared" si="5"/>
        <v>-2.3916050370181265</v>
      </c>
      <c r="P22" s="6"/>
      <c r="Q22" s="33"/>
    </row>
    <row r="23" spans="1:17" ht="13.5">
      <c r="A23" s="7"/>
      <c r="B23" s="29" t="s">
        <v>28</v>
      </c>
      <c r="C23" s="63">
        <v>18312809675</v>
      </c>
      <c r="D23" s="64">
        <v>-241753327</v>
      </c>
      <c r="E23" s="65">
        <f t="shared" si="0"/>
        <v>-18554563002</v>
      </c>
      <c r="F23" s="63">
        <v>17346380599</v>
      </c>
      <c r="G23" s="64">
        <v>-1598900619</v>
      </c>
      <c r="H23" s="65">
        <f t="shared" si="1"/>
        <v>-18945281218</v>
      </c>
      <c r="I23" s="65">
        <v>-1517356496</v>
      </c>
      <c r="J23" s="30">
        <f t="shared" si="2"/>
        <v>-101.32013236248523</v>
      </c>
      <c r="K23" s="31">
        <f t="shared" si="3"/>
        <v>-109.21748839692917</v>
      </c>
      <c r="L23" s="84">
        <v>-43162419600</v>
      </c>
      <c r="M23" s="85">
        <v>-43521002962</v>
      </c>
      <c r="N23" s="32">
        <f t="shared" si="4"/>
        <v>42.98777309972678</v>
      </c>
      <c r="O23" s="31">
        <f t="shared" si="5"/>
        <v>43.531352516259595</v>
      </c>
      <c r="P23" s="6"/>
      <c r="Q23" s="33"/>
    </row>
    <row r="24" spans="1:17" ht="13.5">
      <c r="A24" s="7"/>
      <c r="B24" s="29" t="s">
        <v>29</v>
      </c>
      <c r="C24" s="63">
        <v>39963473900</v>
      </c>
      <c r="D24" s="64">
        <v>15866589207</v>
      </c>
      <c r="E24" s="65">
        <f t="shared" si="0"/>
        <v>-24096884693</v>
      </c>
      <c r="F24" s="63">
        <v>41865752066</v>
      </c>
      <c r="G24" s="64">
        <v>16249179823</v>
      </c>
      <c r="H24" s="65">
        <f t="shared" si="1"/>
        <v>-25616572243</v>
      </c>
      <c r="I24" s="65">
        <v>17462838697</v>
      </c>
      <c r="J24" s="30">
        <f t="shared" si="2"/>
        <v>-60.29727233747815</v>
      </c>
      <c r="K24" s="31">
        <f t="shared" si="3"/>
        <v>-61.187416871471235</v>
      </c>
      <c r="L24" s="84">
        <v>-43162419600</v>
      </c>
      <c r="M24" s="85">
        <v>-43521002962</v>
      </c>
      <c r="N24" s="32">
        <f t="shared" si="4"/>
        <v>55.828391726676976</v>
      </c>
      <c r="O24" s="31">
        <f t="shared" si="5"/>
        <v>58.86025252075853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-43162419600</v>
      </c>
      <c r="M25" s="85">
        <v>-43521002962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74268194218</v>
      </c>
      <c r="D26" s="67">
        <v>31105774618</v>
      </c>
      <c r="E26" s="68">
        <f t="shared" si="0"/>
        <v>-43162419600</v>
      </c>
      <c r="F26" s="66">
        <v>75142917400</v>
      </c>
      <c r="G26" s="67">
        <v>31621914438</v>
      </c>
      <c r="H26" s="68">
        <f t="shared" si="1"/>
        <v>-43521002962</v>
      </c>
      <c r="I26" s="68">
        <v>32836645770</v>
      </c>
      <c r="J26" s="43">
        <f t="shared" si="2"/>
        <v>-58.11696386922377</v>
      </c>
      <c r="K26" s="36">
        <f t="shared" si="3"/>
        <v>-57.91763810597005</v>
      </c>
      <c r="L26" s="89">
        <v>-43162419600</v>
      </c>
      <c r="M26" s="87">
        <v>-43521002962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26339974260</v>
      </c>
      <c r="D28" s="64">
        <v>6320404887</v>
      </c>
      <c r="E28" s="65">
        <f t="shared" si="0"/>
        <v>-20019569373</v>
      </c>
      <c r="F28" s="63">
        <v>27035249404</v>
      </c>
      <c r="G28" s="64">
        <v>6871647741</v>
      </c>
      <c r="H28" s="65">
        <f t="shared" si="1"/>
        <v>-20163601663</v>
      </c>
      <c r="I28" s="65">
        <v>6510837140</v>
      </c>
      <c r="J28" s="30">
        <f t="shared" si="2"/>
        <v>-76.0045138062333</v>
      </c>
      <c r="K28" s="31">
        <f t="shared" si="3"/>
        <v>-74.58263603078392</v>
      </c>
      <c r="L28" s="84">
        <v>-33726775194</v>
      </c>
      <c r="M28" s="85">
        <v>-30469377984</v>
      </c>
      <c r="N28" s="32">
        <f t="shared" si="4"/>
        <v>59.358089404769075</v>
      </c>
      <c r="O28" s="31">
        <f t="shared" si="5"/>
        <v>66.17661073878259</v>
      </c>
      <c r="P28" s="6"/>
      <c r="Q28" s="33"/>
    </row>
    <row r="29" spans="1:17" ht="13.5">
      <c r="A29" s="7"/>
      <c r="B29" s="29" t="s">
        <v>33</v>
      </c>
      <c r="C29" s="63">
        <v>8117311792</v>
      </c>
      <c r="D29" s="64">
        <v>4181703006</v>
      </c>
      <c r="E29" s="65">
        <f t="shared" si="0"/>
        <v>-3935608786</v>
      </c>
      <c r="F29" s="63">
        <v>8614015022</v>
      </c>
      <c r="G29" s="64">
        <v>4437427646</v>
      </c>
      <c r="H29" s="65">
        <f t="shared" si="1"/>
        <v>-4176587376</v>
      </c>
      <c r="I29" s="65">
        <v>5363783348</v>
      </c>
      <c r="J29" s="30">
        <f t="shared" si="2"/>
        <v>-48.48413966159008</v>
      </c>
      <c r="K29" s="31">
        <f t="shared" si="3"/>
        <v>-48.48595417274163</v>
      </c>
      <c r="L29" s="84">
        <v>-33726775194</v>
      </c>
      <c r="M29" s="85">
        <v>-30469377984</v>
      </c>
      <c r="N29" s="32">
        <f t="shared" si="4"/>
        <v>11.669093067338812</v>
      </c>
      <c r="O29" s="31">
        <f t="shared" si="5"/>
        <v>13.707491430226106</v>
      </c>
      <c r="P29" s="6"/>
      <c r="Q29" s="33"/>
    </row>
    <row r="30" spans="1:17" ht="13.5">
      <c r="A30" s="7"/>
      <c r="B30" s="29" t="s">
        <v>34</v>
      </c>
      <c r="C30" s="63">
        <v>80205924</v>
      </c>
      <c r="D30" s="64">
        <v>1263883359</v>
      </c>
      <c r="E30" s="65">
        <f t="shared" si="0"/>
        <v>1183677435</v>
      </c>
      <c r="F30" s="63">
        <v>97845159</v>
      </c>
      <c r="G30" s="64">
        <v>1263944704</v>
      </c>
      <c r="H30" s="65">
        <f t="shared" si="1"/>
        <v>1166099545</v>
      </c>
      <c r="I30" s="65">
        <v>1006009000</v>
      </c>
      <c r="J30" s="30">
        <f t="shared" si="2"/>
        <v>1475.798015867257</v>
      </c>
      <c r="K30" s="31">
        <f t="shared" si="3"/>
        <v>1191.7805202810289</v>
      </c>
      <c r="L30" s="84">
        <v>-33726775194</v>
      </c>
      <c r="M30" s="85">
        <v>-30469377984</v>
      </c>
      <c r="N30" s="32">
        <f t="shared" si="4"/>
        <v>-3.509607509734807</v>
      </c>
      <c r="O30" s="31">
        <f t="shared" si="5"/>
        <v>-3.8271196268343224</v>
      </c>
      <c r="P30" s="6"/>
      <c r="Q30" s="33"/>
    </row>
    <row r="31" spans="1:17" ht="13.5">
      <c r="A31" s="7"/>
      <c r="B31" s="29" t="s">
        <v>35</v>
      </c>
      <c r="C31" s="63">
        <v>16557780140</v>
      </c>
      <c r="D31" s="64">
        <v>9884706341</v>
      </c>
      <c r="E31" s="65">
        <f t="shared" si="0"/>
        <v>-6673073799</v>
      </c>
      <c r="F31" s="63">
        <v>17385668812</v>
      </c>
      <c r="G31" s="64">
        <v>11755300150</v>
      </c>
      <c r="H31" s="65">
        <f t="shared" si="1"/>
        <v>-5630368662</v>
      </c>
      <c r="I31" s="65">
        <v>12654661126</v>
      </c>
      <c r="J31" s="30">
        <f t="shared" si="2"/>
        <v>-40.30174179496021</v>
      </c>
      <c r="K31" s="31">
        <f t="shared" si="3"/>
        <v>-32.38511398603076</v>
      </c>
      <c r="L31" s="84">
        <v>-33726775194</v>
      </c>
      <c r="M31" s="85">
        <v>-30469377984</v>
      </c>
      <c r="N31" s="32">
        <f t="shared" si="4"/>
        <v>19.785685884926053</v>
      </c>
      <c r="O31" s="31">
        <f t="shared" si="5"/>
        <v>18.478777823940497</v>
      </c>
      <c r="P31" s="6"/>
      <c r="Q31" s="33"/>
    </row>
    <row r="32" spans="1:17" ht="13.5">
      <c r="A32" s="7"/>
      <c r="B32" s="29" t="s">
        <v>36</v>
      </c>
      <c r="C32" s="63">
        <v>23172922087</v>
      </c>
      <c r="D32" s="64">
        <v>18890721416</v>
      </c>
      <c r="E32" s="65">
        <f t="shared" si="0"/>
        <v>-4282200671</v>
      </c>
      <c r="F32" s="63">
        <v>22010139010</v>
      </c>
      <c r="G32" s="64">
        <v>20345219182</v>
      </c>
      <c r="H32" s="65">
        <f t="shared" si="1"/>
        <v>-1664919828</v>
      </c>
      <c r="I32" s="65">
        <v>19560089322</v>
      </c>
      <c r="J32" s="30">
        <f t="shared" si="2"/>
        <v>-18.479329688862645</v>
      </c>
      <c r="K32" s="31">
        <f t="shared" si="3"/>
        <v>-7.564331271345297</v>
      </c>
      <c r="L32" s="84">
        <v>-33726775194</v>
      </c>
      <c r="M32" s="85">
        <v>-30469377984</v>
      </c>
      <c r="N32" s="32">
        <f t="shared" si="4"/>
        <v>12.69673915270086</v>
      </c>
      <c r="O32" s="31">
        <f t="shared" si="5"/>
        <v>5.4642396338851364</v>
      </c>
      <c r="P32" s="6"/>
      <c r="Q32" s="33"/>
    </row>
    <row r="33" spans="1:17" ht="14.25" thickBot="1">
      <c r="A33" s="7"/>
      <c r="B33" s="57" t="s">
        <v>37</v>
      </c>
      <c r="C33" s="81">
        <v>74268194203</v>
      </c>
      <c r="D33" s="82">
        <v>40541419009</v>
      </c>
      <c r="E33" s="83">
        <f t="shared" si="0"/>
        <v>-33726775194</v>
      </c>
      <c r="F33" s="81">
        <v>75142917407</v>
      </c>
      <c r="G33" s="82">
        <v>44673539423</v>
      </c>
      <c r="H33" s="83">
        <f t="shared" si="1"/>
        <v>-30469377984</v>
      </c>
      <c r="I33" s="83">
        <v>45095379936</v>
      </c>
      <c r="J33" s="58">
        <f t="shared" si="2"/>
        <v>-45.41213847453105</v>
      </c>
      <c r="K33" s="59">
        <f t="shared" si="3"/>
        <v>-40.54856936012655</v>
      </c>
      <c r="L33" s="96">
        <v>-33726775194</v>
      </c>
      <c r="M33" s="97">
        <v>-30469377984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1549937745</v>
      </c>
      <c r="D8" s="64">
        <v>1552050927</v>
      </c>
      <c r="E8" s="65">
        <f>($D8-$C8)</f>
        <v>2113182</v>
      </c>
      <c r="F8" s="63">
        <v>1673932810</v>
      </c>
      <c r="G8" s="64">
        <v>1676215001</v>
      </c>
      <c r="H8" s="65">
        <f>($G8-$F8)</f>
        <v>2282191</v>
      </c>
      <c r="I8" s="65">
        <v>1766730611</v>
      </c>
      <c r="J8" s="30">
        <f>IF($C8=0,0,($E8/$C8)*100)</f>
        <v>0.13633979860268516</v>
      </c>
      <c r="K8" s="31">
        <f>IF($F8=0,0,($H8/$F8)*100)</f>
        <v>0.13633707317081623</v>
      </c>
      <c r="L8" s="84">
        <v>95808341</v>
      </c>
      <c r="M8" s="85">
        <v>89115588</v>
      </c>
      <c r="N8" s="32">
        <f>IF($L8=0,0,($E8/$L8)*100)</f>
        <v>2.2056346847713395</v>
      </c>
      <c r="O8" s="31">
        <f>IF($M8=0,0,($H8/$M8)*100)</f>
        <v>2.5609335596820615</v>
      </c>
      <c r="P8" s="6"/>
      <c r="Q8" s="33"/>
    </row>
    <row r="9" spans="1:17" ht="13.5">
      <c r="A9" s="3"/>
      <c r="B9" s="29" t="s">
        <v>16</v>
      </c>
      <c r="C9" s="63">
        <v>3427689300</v>
      </c>
      <c r="D9" s="64">
        <v>3419055622</v>
      </c>
      <c r="E9" s="65">
        <f>($D9-$C9)</f>
        <v>-8633678</v>
      </c>
      <c r="F9" s="63">
        <v>3691233712</v>
      </c>
      <c r="G9" s="64">
        <v>3701009305</v>
      </c>
      <c r="H9" s="65">
        <f>($G9-$F9)</f>
        <v>9775593</v>
      </c>
      <c r="I9" s="65">
        <v>3998936019</v>
      </c>
      <c r="J9" s="30">
        <f>IF($C9=0,0,($E9/$C9)*100)</f>
        <v>-0.2518804140153543</v>
      </c>
      <c r="K9" s="31">
        <f>IF($F9=0,0,($H9/$F9)*100)</f>
        <v>0.26483267554205736</v>
      </c>
      <c r="L9" s="84">
        <v>95808341</v>
      </c>
      <c r="M9" s="85">
        <v>89115588</v>
      </c>
      <c r="N9" s="32">
        <f>IF($L9=0,0,($E9/$L9)*100)</f>
        <v>-9.011405384840137</v>
      </c>
      <c r="O9" s="31">
        <f>IF($M9=0,0,($H9/$M9)*100)</f>
        <v>10.969565728500832</v>
      </c>
      <c r="P9" s="6"/>
      <c r="Q9" s="33"/>
    </row>
    <row r="10" spans="1:17" ht="13.5">
      <c r="A10" s="3"/>
      <c r="B10" s="29" t="s">
        <v>17</v>
      </c>
      <c r="C10" s="63">
        <v>2069573078</v>
      </c>
      <c r="D10" s="64">
        <v>2171901915</v>
      </c>
      <c r="E10" s="65">
        <f aca="true" t="shared" si="0" ref="E10:E33">($D10-$C10)</f>
        <v>102328837</v>
      </c>
      <c r="F10" s="63">
        <v>2244028301</v>
      </c>
      <c r="G10" s="64">
        <v>2321086105</v>
      </c>
      <c r="H10" s="65">
        <f aca="true" t="shared" si="1" ref="H10:H33">($G10-$F10)</f>
        <v>77057804</v>
      </c>
      <c r="I10" s="65">
        <v>2523150769</v>
      </c>
      <c r="J10" s="30">
        <f aca="true" t="shared" si="2" ref="J10:J33">IF($C10=0,0,($E10/$C10)*100)</f>
        <v>4.944441831398814</v>
      </c>
      <c r="K10" s="31">
        <f aca="true" t="shared" si="3" ref="K10:K33">IF($F10=0,0,($H10/$F10)*100)</f>
        <v>3.4339051769383193</v>
      </c>
      <c r="L10" s="84">
        <v>95808341</v>
      </c>
      <c r="M10" s="85">
        <v>89115588</v>
      </c>
      <c r="N10" s="32">
        <f aca="true" t="shared" si="4" ref="N10:N33">IF($L10=0,0,($E10/$L10)*100)</f>
        <v>106.8057707000688</v>
      </c>
      <c r="O10" s="31">
        <f aca="true" t="shared" si="5" ref="O10:O33">IF($M10=0,0,($H10/$M10)*100)</f>
        <v>86.4695007118171</v>
      </c>
      <c r="P10" s="6"/>
      <c r="Q10" s="33"/>
    </row>
    <row r="11" spans="1:17" ht="13.5">
      <c r="A11" s="7"/>
      <c r="B11" s="34" t="s">
        <v>18</v>
      </c>
      <c r="C11" s="66">
        <v>7047200123</v>
      </c>
      <c r="D11" s="67">
        <v>7143008464</v>
      </c>
      <c r="E11" s="68">
        <f t="shared" si="0"/>
        <v>95808341</v>
      </c>
      <c r="F11" s="66">
        <v>7609194823</v>
      </c>
      <c r="G11" s="67">
        <v>7698310411</v>
      </c>
      <c r="H11" s="68">
        <f t="shared" si="1"/>
        <v>89115588</v>
      </c>
      <c r="I11" s="68">
        <v>8288817399</v>
      </c>
      <c r="J11" s="35">
        <f t="shared" si="2"/>
        <v>1.3595234891557797</v>
      </c>
      <c r="K11" s="36">
        <f t="shared" si="3"/>
        <v>1.1711566081950482</v>
      </c>
      <c r="L11" s="86">
        <v>95808341</v>
      </c>
      <c r="M11" s="87">
        <v>89115588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2055137876</v>
      </c>
      <c r="D13" s="64">
        <v>2259758947</v>
      </c>
      <c r="E13" s="65">
        <f t="shared" si="0"/>
        <v>204621071</v>
      </c>
      <c r="F13" s="63">
        <v>2270830418</v>
      </c>
      <c r="G13" s="64">
        <v>2408443534</v>
      </c>
      <c r="H13" s="65">
        <f t="shared" si="1"/>
        <v>137613116</v>
      </c>
      <c r="I13" s="65">
        <v>2568606599</v>
      </c>
      <c r="J13" s="30">
        <f t="shared" si="2"/>
        <v>9.956561717321977</v>
      </c>
      <c r="K13" s="31">
        <f t="shared" si="3"/>
        <v>6.060034906578392</v>
      </c>
      <c r="L13" s="84">
        <v>102702595</v>
      </c>
      <c r="M13" s="85">
        <v>94175384</v>
      </c>
      <c r="N13" s="32">
        <f t="shared" si="4"/>
        <v>199.23651490987154</v>
      </c>
      <c r="O13" s="31">
        <f t="shared" si="5"/>
        <v>146.12429507056748</v>
      </c>
      <c r="P13" s="6"/>
      <c r="Q13" s="33"/>
    </row>
    <row r="14" spans="1:17" ht="13.5">
      <c r="A14" s="3"/>
      <c r="B14" s="29" t="s">
        <v>21</v>
      </c>
      <c r="C14" s="63">
        <v>387604702</v>
      </c>
      <c r="D14" s="64">
        <v>372832991</v>
      </c>
      <c r="E14" s="65">
        <f t="shared" si="0"/>
        <v>-14771711</v>
      </c>
      <c r="F14" s="63">
        <v>437826169</v>
      </c>
      <c r="G14" s="64">
        <v>403291823</v>
      </c>
      <c r="H14" s="65">
        <f t="shared" si="1"/>
        <v>-34534346</v>
      </c>
      <c r="I14" s="65">
        <v>432424997</v>
      </c>
      <c r="J14" s="30">
        <f t="shared" si="2"/>
        <v>-3.8110247176516445</v>
      </c>
      <c r="K14" s="31">
        <f t="shared" si="3"/>
        <v>-7.887684301483587</v>
      </c>
      <c r="L14" s="84">
        <v>102702595</v>
      </c>
      <c r="M14" s="85">
        <v>94175384</v>
      </c>
      <c r="N14" s="32">
        <f t="shared" si="4"/>
        <v>-14.382996846379587</v>
      </c>
      <c r="O14" s="31">
        <f t="shared" si="5"/>
        <v>-36.67024707857841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102702595</v>
      </c>
      <c r="M15" s="85">
        <v>94175384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1828117900</v>
      </c>
      <c r="D16" s="64">
        <v>1938461140</v>
      </c>
      <c r="E16" s="65">
        <f t="shared" si="0"/>
        <v>110343240</v>
      </c>
      <c r="F16" s="63">
        <v>1967713300</v>
      </c>
      <c r="G16" s="64">
        <v>2094847652</v>
      </c>
      <c r="H16" s="65">
        <f t="shared" si="1"/>
        <v>127134352</v>
      </c>
      <c r="I16" s="65">
        <v>2213681516</v>
      </c>
      <c r="J16" s="30">
        <f t="shared" si="2"/>
        <v>6.035892980425387</v>
      </c>
      <c r="K16" s="31">
        <f t="shared" si="3"/>
        <v>6.461020108976241</v>
      </c>
      <c r="L16" s="84">
        <v>102702595</v>
      </c>
      <c r="M16" s="85">
        <v>94175384</v>
      </c>
      <c r="N16" s="32">
        <f t="shared" si="4"/>
        <v>107.43958319651028</v>
      </c>
      <c r="O16" s="31">
        <f t="shared" si="5"/>
        <v>134.99743414903412</v>
      </c>
      <c r="P16" s="6"/>
      <c r="Q16" s="33"/>
    </row>
    <row r="17" spans="1:17" ht="13.5">
      <c r="A17" s="3"/>
      <c r="B17" s="29" t="s">
        <v>23</v>
      </c>
      <c r="C17" s="63">
        <v>2768534761</v>
      </c>
      <c r="D17" s="64">
        <v>2571044756</v>
      </c>
      <c r="E17" s="65">
        <f t="shared" si="0"/>
        <v>-197490005</v>
      </c>
      <c r="F17" s="63">
        <v>2925306582</v>
      </c>
      <c r="G17" s="64">
        <v>2789268844</v>
      </c>
      <c r="H17" s="65">
        <f t="shared" si="1"/>
        <v>-136037738</v>
      </c>
      <c r="I17" s="65">
        <v>3070873457</v>
      </c>
      <c r="J17" s="42">
        <f t="shared" si="2"/>
        <v>-7.133376390356978</v>
      </c>
      <c r="K17" s="31">
        <f t="shared" si="3"/>
        <v>-4.650375411489092</v>
      </c>
      <c r="L17" s="88">
        <v>102702595</v>
      </c>
      <c r="M17" s="85">
        <v>94175384</v>
      </c>
      <c r="N17" s="32">
        <f t="shared" si="4"/>
        <v>-192.29310126000226</v>
      </c>
      <c r="O17" s="31">
        <f t="shared" si="5"/>
        <v>-144.45148214102318</v>
      </c>
      <c r="P17" s="6"/>
      <c r="Q17" s="33"/>
    </row>
    <row r="18" spans="1:17" ht="13.5">
      <c r="A18" s="3"/>
      <c r="B18" s="34" t="s">
        <v>24</v>
      </c>
      <c r="C18" s="66">
        <v>7039395239</v>
      </c>
      <c r="D18" s="67">
        <v>7142097834</v>
      </c>
      <c r="E18" s="68">
        <f t="shared" si="0"/>
        <v>102702595</v>
      </c>
      <c r="F18" s="66">
        <v>7601676469</v>
      </c>
      <c r="G18" s="67">
        <v>7695851853</v>
      </c>
      <c r="H18" s="68">
        <f t="shared" si="1"/>
        <v>94175384</v>
      </c>
      <c r="I18" s="68">
        <v>8285586569</v>
      </c>
      <c r="J18" s="43">
        <f t="shared" si="2"/>
        <v>1.458969009596195</v>
      </c>
      <c r="K18" s="36">
        <f t="shared" si="3"/>
        <v>1.2388765081499025</v>
      </c>
      <c r="L18" s="89">
        <v>102702595</v>
      </c>
      <c r="M18" s="87">
        <v>94175384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7804884</v>
      </c>
      <c r="D19" s="73">
        <v>910630</v>
      </c>
      <c r="E19" s="74">
        <f t="shared" si="0"/>
        <v>-6894254</v>
      </c>
      <c r="F19" s="75">
        <v>7518354</v>
      </c>
      <c r="G19" s="76">
        <v>2458558</v>
      </c>
      <c r="H19" s="77">
        <f t="shared" si="1"/>
        <v>-5059796</v>
      </c>
      <c r="I19" s="77">
        <v>3230830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377000000</v>
      </c>
      <c r="D22" s="64">
        <v>69581825</v>
      </c>
      <c r="E22" s="65">
        <f t="shared" si="0"/>
        <v>-307418175</v>
      </c>
      <c r="F22" s="63">
        <v>206000000</v>
      </c>
      <c r="G22" s="64">
        <v>189351605</v>
      </c>
      <c r="H22" s="65">
        <f t="shared" si="1"/>
        <v>-16648395</v>
      </c>
      <c r="I22" s="65">
        <v>176866712</v>
      </c>
      <c r="J22" s="30">
        <f t="shared" si="2"/>
        <v>-81.5432824933687</v>
      </c>
      <c r="K22" s="31">
        <f t="shared" si="3"/>
        <v>-8.081745145631068</v>
      </c>
      <c r="L22" s="84">
        <v>-551462299</v>
      </c>
      <c r="M22" s="85">
        <v>-238683079</v>
      </c>
      <c r="N22" s="32">
        <f t="shared" si="4"/>
        <v>55.74600032630699</v>
      </c>
      <c r="O22" s="31">
        <f t="shared" si="5"/>
        <v>6.975104841847628</v>
      </c>
      <c r="P22" s="6"/>
      <c r="Q22" s="33"/>
    </row>
    <row r="23" spans="1:17" ht="13.5">
      <c r="A23" s="7"/>
      <c r="B23" s="29" t="s">
        <v>28</v>
      </c>
      <c r="C23" s="63">
        <v>912398325</v>
      </c>
      <c r="D23" s="64">
        <v>628000000</v>
      </c>
      <c r="E23" s="65">
        <f t="shared" si="0"/>
        <v>-284398325</v>
      </c>
      <c r="F23" s="63">
        <v>885389414</v>
      </c>
      <c r="G23" s="64">
        <v>690000000</v>
      </c>
      <c r="H23" s="65">
        <f t="shared" si="1"/>
        <v>-195389414</v>
      </c>
      <c r="I23" s="65">
        <v>740000000</v>
      </c>
      <c r="J23" s="30">
        <f t="shared" si="2"/>
        <v>-31.170412878607596</v>
      </c>
      <c r="K23" s="31">
        <f t="shared" si="3"/>
        <v>-22.068189534509163</v>
      </c>
      <c r="L23" s="84">
        <v>-551462299</v>
      </c>
      <c r="M23" s="85">
        <v>-238683079</v>
      </c>
      <c r="N23" s="32">
        <f t="shared" si="4"/>
        <v>51.57167144802405</v>
      </c>
      <c r="O23" s="31">
        <f t="shared" si="5"/>
        <v>81.86144355880376</v>
      </c>
      <c r="P23" s="6"/>
      <c r="Q23" s="33"/>
    </row>
    <row r="24" spans="1:17" ht="13.5">
      <c r="A24" s="7"/>
      <c r="B24" s="29" t="s">
        <v>29</v>
      </c>
      <c r="C24" s="63">
        <v>999476840</v>
      </c>
      <c r="D24" s="64">
        <v>1039831041</v>
      </c>
      <c r="E24" s="65">
        <f t="shared" si="0"/>
        <v>40354201</v>
      </c>
      <c r="F24" s="63">
        <v>1083453420</v>
      </c>
      <c r="G24" s="64">
        <v>1056808150</v>
      </c>
      <c r="H24" s="65">
        <f t="shared" si="1"/>
        <v>-26645270</v>
      </c>
      <c r="I24" s="65">
        <v>1137992080</v>
      </c>
      <c r="J24" s="30">
        <f t="shared" si="2"/>
        <v>4.037532375437534</v>
      </c>
      <c r="K24" s="31">
        <f t="shared" si="3"/>
        <v>-2.459290774124835</v>
      </c>
      <c r="L24" s="84">
        <v>-551462299</v>
      </c>
      <c r="M24" s="85">
        <v>-238683079</v>
      </c>
      <c r="N24" s="32">
        <f t="shared" si="4"/>
        <v>-7.317671774331032</v>
      </c>
      <c r="O24" s="31">
        <f t="shared" si="5"/>
        <v>11.163451599348608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-551462299</v>
      </c>
      <c r="M25" s="85">
        <v>-238683079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2288875165</v>
      </c>
      <c r="D26" s="67">
        <v>1737412866</v>
      </c>
      <c r="E26" s="68">
        <f t="shared" si="0"/>
        <v>-551462299</v>
      </c>
      <c r="F26" s="66">
        <v>2174842834</v>
      </c>
      <c r="G26" s="67">
        <v>1936159755</v>
      </c>
      <c r="H26" s="68">
        <f t="shared" si="1"/>
        <v>-238683079</v>
      </c>
      <c r="I26" s="68">
        <v>2054858792</v>
      </c>
      <c r="J26" s="43">
        <f t="shared" si="2"/>
        <v>-24.093157522638418</v>
      </c>
      <c r="K26" s="36">
        <f t="shared" si="3"/>
        <v>-10.974727703013412</v>
      </c>
      <c r="L26" s="89">
        <v>-551462299</v>
      </c>
      <c r="M26" s="87">
        <v>-238683079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891152290</v>
      </c>
      <c r="D28" s="64">
        <v>133432898</v>
      </c>
      <c r="E28" s="65">
        <f t="shared" si="0"/>
        <v>-757719392</v>
      </c>
      <c r="F28" s="63">
        <v>603543315</v>
      </c>
      <c r="G28" s="64">
        <v>272148670</v>
      </c>
      <c r="H28" s="65">
        <f t="shared" si="1"/>
        <v>-331394645</v>
      </c>
      <c r="I28" s="65">
        <v>398037789</v>
      </c>
      <c r="J28" s="30">
        <f t="shared" si="2"/>
        <v>-85.02692530813111</v>
      </c>
      <c r="K28" s="31">
        <f t="shared" si="3"/>
        <v>-54.90817920831416</v>
      </c>
      <c r="L28" s="84">
        <v>-551462299</v>
      </c>
      <c r="M28" s="85">
        <v>-238683079</v>
      </c>
      <c r="N28" s="32">
        <f t="shared" si="4"/>
        <v>137.4018483900021</v>
      </c>
      <c r="O28" s="31">
        <f t="shared" si="5"/>
        <v>138.84295710799003</v>
      </c>
      <c r="P28" s="6"/>
      <c r="Q28" s="33"/>
    </row>
    <row r="29" spans="1:17" ht="13.5">
      <c r="A29" s="7"/>
      <c r="B29" s="29" t="s">
        <v>33</v>
      </c>
      <c r="C29" s="63">
        <v>251020000</v>
      </c>
      <c r="D29" s="64">
        <v>178846141</v>
      </c>
      <c r="E29" s="65">
        <f t="shared" si="0"/>
        <v>-72173859</v>
      </c>
      <c r="F29" s="63">
        <v>151700000</v>
      </c>
      <c r="G29" s="64">
        <v>121500000</v>
      </c>
      <c r="H29" s="65">
        <f t="shared" si="1"/>
        <v>-30200000</v>
      </c>
      <c r="I29" s="65">
        <v>132000000</v>
      </c>
      <c r="J29" s="30">
        <f t="shared" si="2"/>
        <v>-28.752234483308104</v>
      </c>
      <c r="K29" s="31">
        <f t="shared" si="3"/>
        <v>-19.90771259063942</v>
      </c>
      <c r="L29" s="84">
        <v>-551462299</v>
      </c>
      <c r="M29" s="85">
        <v>-238683079</v>
      </c>
      <c r="N29" s="32">
        <f t="shared" si="4"/>
        <v>13.087723155486284</v>
      </c>
      <c r="O29" s="31">
        <f t="shared" si="5"/>
        <v>12.652761195526557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6000000</v>
      </c>
      <c r="G30" s="64">
        <v>0</v>
      </c>
      <c r="H30" s="65">
        <f t="shared" si="1"/>
        <v>-6000000</v>
      </c>
      <c r="I30" s="65">
        <v>0</v>
      </c>
      <c r="J30" s="30">
        <f t="shared" si="2"/>
        <v>0</v>
      </c>
      <c r="K30" s="31">
        <f t="shared" si="3"/>
        <v>-100</v>
      </c>
      <c r="L30" s="84">
        <v>-551462299</v>
      </c>
      <c r="M30" s="85">
        <v>-238683079</v>
      </c>
      <c r="N30" s="32">
        <f t="shared" si="4"/>
        <v>0</v>
      </c>
      <c r="O30" s="31">
        <f t="shared" si="5"/>
        <v>2.5137936150052766</v>
      </c>
      <c r="P30" s="6"/>
      <c r="Q30" s="33"/>
    </row>
    <row r="31" spans="1:17" ht="13.5">
      <c r="A31" s="7"/>
      <c r="B31" s="29" t="s">
        <v>35</v>
      </c>
      <c r="C31" s="63">
        <v>649944550</v>
      </c>
      <c r="D31" s="64">
        <v>709332129</v>
      </c>
      <c r="E31" s="65">
        <f t="shared" si="0"/>
        <v>59387579</v>
      </c>
      <c r="F31" s="63">
        <v>1064550105</v>
      </c>
      <c r="G31" s="64">
        <v>822935350</v>
      </c>
      <c r="H31" s="65">
        <f t="shared" si="1"/>
        <v>-241614755</v>
      </c>
      <c r="I31" s="65">
        <v>802670065</v>
      </c>
      <c r="J31" s="30">
        <f t="shared" si="2"/>
        <v>9.137330099929294</v>
      </c>
      <c r="K31" s="31">
        <f t="shared" si="3"/>
        <v>-22.696419254028445</v>
      </c>
      <c r="L31" s="84">
        <v>-551462299</v>
      </c>
      <c r="M31" s="85">
        <v>-238683079</v>
      </c>
      <c r="N31" s="32">
        <f t="shared" si="4"/>
        <v>-10.769109530731493</v>
      </c>
      <c r="O31" s="31">
        <f t="shared" si="5"/>
        <v>101.22827140167736</v>
      </c>
      <c r="P31" s="6"/>
      <c r="Q31" s="33"/>
    </row>
    <row r="32" spans="1:17" ht="13.5">
      <c r="A32" s="7"/>
      <c r="B32" s="29" t="s">
        <v>36</v>
      </c>
      <c r="C32" s="63">
        <v>496758325</v>
      </c>
      <c r="D32" s="64">
        <v>715801698</v>
      </c>
      <c r="E32" s="65">
        <f t="shared" si="0"/>
        <v>219043373</v>
      </c>
      <c r="F32" s="63">
        <v>349049414</v>
      </c>
      <c r="G32" s="64">
        <v>719575735</v>
      </c>
      <c r="H32" s="65">
        <f t="shared" si="1"/>
        <v>370526321</v>
      </c>
      <c r="I32" s="65">
        <v>722150938</v>
      </c>
      <c r="J32" s="30">
        <f t="shared" si="2"/>
        <v>44.094555033375634</v>
      </c>
      <c r="K32" s="31">
        <f t="shared" si="3"/>
        <v>106.15297036424762</v>
      </c>
      <c r="L32" s="84">
        <v>-551462299</v>
      </c>
      <c r="M32" s="85">
        <v>-238683079</v>
      </c>
      <c r="N32" s="32">
        <f t="shared" si="4"/>
        <v>-39.72046201475688</v>
      </c>
      <c r="O32" s="31">
        <f t="shared" si="5"/>
        <v>-155.23778332019924</v>
      </c>
      <c r="P32" s="6"/>
      <c r="Q32" s="33"/>
    </row>
    <row r="33" spans="1:17" ht="14.25" thickBot="1">
      <c r="A33" s="7"/>
      <c r="B33" s="57" t="s">
        <v>37</v>
      </c>
      <c r="C33" s="81">
        <v>2288875165</v>
      </c>
      <c r="D33" s="82">
        <v>1737412866</v>
      </c>
      <c r="E33" s="83">
        <f t="shared" si="0"/>
        <v>-551462299</v>
      </c>
      <c r="F33" s="81">
        <v>2174842834</v>
      </c>
      <c r="G33" s="82">
        <v>1936159755</v>
      </c>
      <c r="H33" s="83">
        <f t="shared" si="1"/>
        <v>-238683079</v>
      </c>
      <c r="I33" s="83">
        <v>2054858792</v>
      </c>
      <c r="J33" s="58">
        <f t="shared" si="2"/>
        <v>-24.093157522638418</v>
      </c>
      <c r="K33" s="59">
        <f t="shared" si="3"/>
        <v>-10.974727703013412</v>
      </c>
      <c r="L33" s="96">
        <v>-551462299</v>
      </c>
      <c r="M33" s="97">
        <v>-238683079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2331217420</v>
      </c>
      <c r="D8" s="64">
        <v>2353508050</v>
      </c>
      <c r="E8" s="65">
        <f>($D8-$C8)</f>
        <v>22290630</v>
      </c>
      <c r="F8" s="63">
        <v>2495776500</v>
      </c>
      <c r="G8" s="64">
        <v>2488734960</v>
      </c>
      <c r="H8" s="65">
        <f>($G8-$F8)</f>
        <v>-7041540</v>
      </c>
      <c r="I8" s="65">
        <v>2688999860</v>
      </c>
      <c r="J8" s="30">
        <f>IF($C8=0,0,($E8/$C8)*100)</f>
        <v>0.9561797972494561</v>
      </c>
      <c r="K8" s="31">
        <f>IF($F8=0,0,($H8/$F8)*100)</f>
        <v>-0.2821382443500049</v>
      </c>
      <c r="L8" s="84">
        <v>9566048600</v>
      </c>
      <c r="M8" s="85">
        <v>-9165014</v>
      </c>
      <c r="N8" s="32">
        <f>IF($L8=0,0,($E8/$L8)*100)</f>
        <v>0.23301815547957808</v>
      </c>
      <c r="O8" s="31">
        <f>IF($M8=0,0,($H8/$M8)*100)</f>
        <v>76.83065186807134</v>
      </c>
      <c r="P8" s="6"/>
      <c r="Q8" s="33"/>
    </row>
    <row r="9" spans="1:17" ht="13.5">
      <c r="A9" s="3"/>
      <c r="B9" s="29" t="s">
        <v>16</v>
      </c>
      <c r="C9" s="63">
        <v>5869276430</v>
      </c>
      <c r="D9" s="64">
        <v>15465139153</v>
      </c>
      <c r="E9" s="65">
        <f>($D9-$C9)</f>
        <v>9595862723</v>
      </c>
      <c r="F9" s="63">
        <v>6300116290</v>
      </c>
      <c r="G9" s="64">
        <v>6426773040</v>
      </c>
      <c r="H9" s="65">
        <f>($G9-$F9)</f>
        <v>126656750</v>
      </c>
      <c r="I9" s="65">
        <v>7116763820</v>
      </c>
      <c r="J9" s="30">
        <f>IF($C9=0,0,($E9/$C9)*100)</f>
        <v>163.49311260843103</v>
      </c>
      <c r="K9" s="31">
        <f>IF($F9=0,0,($H9/$F9)*100)</f>
        <v>2.0103874939743376</v>
      </c>
      <c r="L9" s="84">
        <v>9566048600</v>
      </c>
      <c r="M9" s="85">
        <v>-9165014</v>
      </c>
      <c r="N9" s="32">
        <f>IF($L9=0,0,($E9/$L9)*100)</f>
        <v>100.31166602059704</v>
      </c>
      <c r="O9" s="31">
        <f>IF($M9=0,0,($H9/$M9)*100)</f>
        <v>-1381.9591546723225</v>
      </c>
      <c r="P9" s="6"/>
      <c r="Q9" s="33"/>
    </row>
    <row r="10" spans="1:17" ht="13.5">
      <c r="A10" s="3"/>
      <c r="B10" s="29" t="s">
        <v>17</v>
      </c>
      <c r="C10" s="63">
        <v>2895713122</v>
      </c>
      <c r="D10" s="64">
        <v>2843608369</v>
      </c>
      <c r="E10" s="65">
        <f aca="true" t="shared" si="0" ref="E10:E33">($D10-$C10)</f>
        <v>-52104753</v>
      </c>
      <c r="F10" s="63">
        <v>3141312734</v>
      </c>
      <c r="G10" s="64">
        <v>3012532510</v>
      </c>
      <c r="H10" s="65">
        <f aca="true" t="shared" si="1" ref="H10:H33">($G10-$F10)</f>
        <v>-128780224</v>
      </c>
      <c r="I10" s="65">
        <v>3232527800</v>
      </c>
      <c r="J10" s="30">
        <f aca="true" t="shared" si="2" ref="J10:J33">IF($C10=0,0,($E10/$C10)*100)</f>
        <v>-1.7993755183874183</v>
      </c>
      <c r="K10" s="31">
        <f aca="true" t="shared" si="3" ref="K10:K33">IF($F10=0,0,($H10/$F10)*100)</f>
        <v>-4.099567120654597</v>
      </c>
      <c r="L10" s="84">
        <v>9566048600</v>
      </c>
      <c r="M10" s="85">
        <v>-9165014</v>
      </c>
      <c r="N10" s="32">
        <f aca="true" t="shared" si="4" ref="N10:N33">IF($L10=0,0,($E10/$L10)*100)</f>
        <v>-0.54468417607663</v>
      </c>
      <c r="O10" s="31">
        <f aca="true" t="shared" si="5" ref="O10:O33">IF($M10=0,0,($H10/$M10)*100)</f>
        <v>1405.128502804251</v>
      </c>
      <c r="P10" s="6"/>
      <c r="Q10" s="33"/>
    </row>
    <row r="11" spans="1:17" ht="13.5">
      <c r="A11" s="7"/>
      <c r="B11" s="34" t="s">
        <v>18</v>
      </c>
      <c r="C11" s="66">
        <v>11096206972</v>
      </c>
      <c r="D11" s="67">
        <v>20662255572</v>
      </c>
      <c r="E11" s="68">
        <f t="shared" si="0"/>
        <v>9566048600</v>
      </c>
      <c r="F11" s="66">
        <v>11937205524</v>
      </c>
      <c r="G11" s="67">
        <v>11928040510</v>
      </c>
      <c r="H11" s="68">
        <f t="shared" si="1"/>
        <v>-9165014</v>
      </c>
      <c r="I11" s="68">
        <v>13038291480</v>
      </c>
      <c r="J11" s="35">
        <f t="shared" si="2"/>
        <v>86.21007722854145</v>
      </c>
      <c r="K11" s="36">
        <f t="shared" si="3"/>
        <v>-0.0767768803307738</v>
      </c>
      <c r="L11" s="86">
        <v>9566048600</v>
      </c>
      <c r="M11" s="87">
        <v>-9165014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3574705772</v>
      </c>
      <c r="D13" s="64">
        <v>3660995799</v>
      </c>
      <c r="E13" s="65">
        <f t="shared" si="0"/>
        <v>86290027</v>
      </c>
      <c r="F13" s="63">
        <v>3916725492</v>
      </c>
      <c r="G13" s="64">
        <v>4002310111</v>
      </c>
      <c r="H13" s="65">
        <f t="shared" si="1"/>
        <v>85584619</v>
      </c>
      <c r="I13" s="65">
        <v>4492532053</v>
      </c>
      <c r="J13" s="30">
        <f t="shared" si="2"/>
        <v>2.413905717105268</v>
      </c>
      <c r="K13" s="31">
        <f t="shared" si="3"/>
        <v>2.1851063898863607</v>
      </c>
      <c r="L13" s="84">
        <v>439145267</v>
      </c>
      <c r="M13" s="85">
        <v>593173275</v>
      </c>
      <c r="N13" s="32">
        <f t="shared" si="4"/>
        <v>19.64954047882292</v>
      </c>
      <c r="O13" s="31">
        <f t="shared" si="5"/>
        <v>14.428266175680285</v>
      </c>
      <c r="P13" s="6"/>
      <c r="Q13" s="33"/>
    </row>
    <row r="14" spans="1:17" ht="13.5">
      <c r="A14" s="3"/>
      <c r="B14" s="29" t="s">
        <v>21</v>
      </c>
      <c r="C14" s="63">
        <v>541019120</v>
      </c>
      <c r="D14" s="64">
        <v>1158134083</v>
      </c>
      <c r="E14" s="65">
        <f t="shared" si="0"/>
        <v>617114963</v>
      </c>
      <c r="F14" s="63">
        <v>579733820</v>
      </c>
      <c r="G14" s="64">
        <v>1149879458</v>
      </c>
      <c r="H14" s="65">
        <f t="shared" si="1"/>
        <v>570145638</v>
      </c>
      <c r="I14" s="65">
        <v>1239394292</v>
      </c>
      <c r="J14" s="30">
        <f t="shared" si="2"/>
        <v>114.06527795172931</v>
      </c>
      <c r="K14" s="31">
        <f t="shared" si="3"/>
        <v>98.34610614919792</v>
      </c>
      <c r="L14" s="84">
        <v>439145267</v>
      </c>
      <c r="M14" s="85">
        <v>593173275</v>
      </c>
      <c r="N14" s="32">
        <f t="shared" si="4"/>
        <v>140.52638372167632</v>
      </c>
      <c r="O14" s="31">
        <f t="shared" si="5"/>
        <v>96.11789034157009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439145267</v>
      </c>
      <c r="M15" s="85">
        <v>593173275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3419421490</v>
      </c>
      <c r="D16" s="64">
        <v>3555290420</v>
      </c>
      <c r="E16" s="65">
        <f t="shared" si="0"/>
        <v>135868930</v>
      </c>
      <c r="F16" s="63">
        <v>3526286840</v>
      </c>
      <c r="G16" s="64">
        <v>3889193100</v>
      </c>
      <c r="H16" s="65">
        <f t="shared" si="1"/>
        <v>362906260</v>
      </c>
      <c r="I16" s="65">
        <v>4251865350</v>
      </c>
      <c r="J16" s="30">
        <f t="shared" si="2"/>
        <v>3.9734478594506353</v>
      </c>
      <c r="K16" s="31">
        <f t="shared" si="3"/>
        <v>10.291456040484784</v>
      </c>
      <c r="L16" s="84">
        <v>439145267</v>
      </c>
      <c r="M16" s="85">
        <v>593173275</v>
      </c>
      <c r="N16" s="32">
        <f t="shared" si="4"/>
        <v>30.939404386202803</v>
      </c>
      <c r="O16" s="31">
        <f t="shared" si="5"/>
        <v>61.180480526537536</v>
      </c>
      <c r="P16" s="6"/>
      <c r="Q16" s="33"/>
    </row>
    <row r="17" spans="1:17" ht="13.5">
      <c r="A17" s="3"/>
      <c r="B17" s="29" t="s">
        <v>23</v>
      </c>
      <c r="C17" s="63">
        <v>3544347834</v>
      </c>
      <c r="D17" s="64">
        <v>3144219181</v>
      </c>
      <c r="E17" s="65">
        <f t="shared" si="0"/>
        <v>-400128653</v>
      </c>
      <c r="F17" s="63">
        <v>3746886078</v>
      </c>
      <c r="G17" s="64">
        <v>3321422836</v>
      </c>
      <c r="H17" s="65">
        <f t="shared" si="1"/>
        <v>-425463242</v>
      </c>
      <c r="I17" s="65">
        <v>3517368082</v>
      </c>
      <c r="J17" s="42">
        <f t="shared" si="2"/>
        <v>-11.289203874452465</v>
      </c>
      <c r="K17" s="31">
        <f t="shared" si="3"/>
        <v>-11.355115505062335</v>
      </c>
      <c r="L17" s="88">
        <v>439145267</v>
      </c>
      <c r="M17" s="85">
        <v>593173275</v>
      </c>
      <c r="N17" s="32">
        <f t="shared" si="4"/>
        <v>-91.11532858670203</v>
      </c>
      <c r="O17" s="31">
        <f t="shared" si="5"/>
        <v>-71.72663704378792</v>
      </c>
      <c r="P17" s="6"/>
      <c r="Q17" s="33"/>
    </row>
    <row r="18" spans="1:17" ht="13.5">
      <c r="A18" s="3"/>
      <c r="B18" s="34" t="s">
        <v>24</v>
      </c>
      <c r="C18" s="66">
        <v>11079494216</v>
      </c>
      <c r="D18" s="67">
        <v>11518639483</v>
      </c>
      <c r="E18" s="68">
        <f t="shared" si="0"/>
        <v>439145267</v>
      </c>
      <c r="F18" s="66">
        <v>11769632230</v>
      </c>
      <c r="G18" s="67">
        <v>12362805505</v>
      </c>
      <c r="H18" s="68">
        <f t="shared" si="1"/>
        <v>593173275</v>
      </c>
      <c r="I18" s="68">
        <v>13501159777</v>
      </c>
      <c r="J18" s="43">
        <f t="shared" si="2"/>
        <v>3.963585868078944</v>
      </c>
      <c r="K18" s="36">
        <f t="shared" si="3"/>
        <v>5.03986244776656</v>
      </c>
      <c r="L18" s="89">
        <v>439145267</v>
      </c>
      <c r="M18" s="87">
        <v>593173275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16712756</v>
      </c>
      <c r="D19" s="73">
        <v>9143616089</v>
      </c>
      <c r="E19" s="74">
        <f t="shared" si="0"/>
        <v>9126903333</v>
      </c>
      <c r="F19" s="75">
        <v>167573294</v>
      </c>
      <c r="G19" s="76">
        <v>-434764995</v>
      </c>
      <c r="H19" s="77">
        <f t="shared" si="1"/>
        <v>-602338289</v>
      </c>
      <c r="I19" s="77">
        <v>-462868297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286369700</v>
      </c>
      <c r="D22" s="64">
        <v>286369700</v>
      </c>
      <c r="E22" s="65">
        <f t="shared" si="0"/>
        <v>0</v>
      </c>
      <c r="F22" s="63">
        <v>235942700</v>
      </c>
      <c r="G22" s="64">
        <v>286369700</v>
      </c>
      <c r="H22" s="65">
        <f t="shared" si="1"/>
        <v>50427000</v>
      </c>
      <c r="I22" s="65">
        <v>286369700</v>
      </c>
      <c r="J22" s="30">
        <f t="shared" si="2"/>
        <v>0</v>
      </c>
      <c r="K22" s="31">
        <f t="shared" si="3"/>
        <v>21.372562066976432</v>
      </c>
      <c r="L22" s="84">
        <v>-142234486</v>
      </c>
      <c r="M22" s="85">
        <v>-852378293</v>
      </c>
      <c r="N22" s="32">
        <f t="shared" si="4"/>
        <v>0</v>
      </c>
      <c r="O22" s="31">
        <f t="shared" si="5"/>
        <v>-5.91603521747591</v>
      </c>
      <c r="P22" s="6"/>
      <c r="Q22" s="33"/>
    </row>
    <row r="23" spans="1:17" ht="13.5">
      <c r="A23" s="7"/>
      <c r="B23" s="29" t="s">
        <v>28</v>
      </c>
      <c r="C23" s="63">
        <v>484394968</v>
      </c>
      <c r="D23" s="64">
        <v>457433344</v>
      </c>
      <c r="E23" s="65">
        <f t="shared" si="0"/>
        <v>-26961624</v>
      </c>
      <c r="F23" s="63">
        <v>443352971</v>
      </c>
      <c r="G23" s="64">
        <v>0</v>
      </c>
      <c r="H23" s="65">
        <f t="shared" si="1"/>
        <v>-443352971</v>
      </c>
      <c r="I23" s="65">
        <v>0</v>
      </c>
      <c r="J23" s="30">
        <f t="shared" si="2"/>
        <v>-5.566041305367152</v>
      </c>
      <c r="K23" s="31">
        <f t="shared" si="3"/>
        <v>-100</v>
      </c>
      <c r="L23" s="84">
        <v>-142234486</v>
      </c>
      <c r="M23" s="85">
        <v>-852378293</v>
      </c>
      <c r="N23" s="32">
        <f t="shared" si="4"/>
        <v>18.955757325969454</v>
      </c>
      <c r="O23" s="31">
        <f t="shared" si="5"/>
        <v>52.01363932434164</v>
      </c>
      <c r="P23" s="6"/>
      <c r="Q23" s="33"/>
    </row>
    <row r="24" spans="1:17" ht="13.5">
      <c r="A24" s="7"/>
      <c r="B24" s="29" t="s">
        <v>29</v>
      </c>
      <c r="C24" s="63">
        <v>1204097802</v>
      </c>
      <c r="D24" s="64">
        <v>1088824940</v>
      </c>
      <c r="E24" s="65">
        <f t="shared" si="0"/>
        <v>-115272862</v>
      </c>
      <c r="F24" s="63">
        <v>1272385712</v>
      </c>
      <c r="G24" s="64">
        <v>812933390</v>
      </c>
      <c r="H24" s="65">
        <f t="shared" si="1"/>
        <v>-459452322</v>
      </c>
      <c r="I24" s="65">
        <v>820933390</v>
      </c>
      <c r="J24" s="30">
        <f t="shared" si="2"/>
        <v>-9.573380319151184</v>
      </c>
      <c r="K24" s="31">
        <f t="shared" si="3"/>
        <v>-36.109515979852496</v>
      </c>
      <c r="L24" s="84">
        <v>-142234486</v>
      </c>
      <c r="M24" s="85">
        <v>-852378293</v>
      </c>
      <c r="N24" s="32">
        <f t="shared" si="4"/>
        <v>81.04424267403054</v>
      </c>
      <c r="O24" s="31">
        <f t="shared" si="5"/>
        <v>53.90239589313427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-142234486</v>
      </c>
      <c r="M25" s="85">
        <v>-852378293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1974862470</v>
      </c>
      <c r="D26" s="67">
        <v>1832627984</v>
      </c>
      <c r="E26" s="68">
        <f t="shared" si="0"/>
        <v>-142234486</v>
      </c>
      <c r="F26" s="66">
        <v>1951681383</v>
      </c>
      <c r="G26" s="67">
        <v>1099303090</v>
      </c>
      <c r="H26" s="68">
        <f t="shared" si="1"/>
        <v>-852378293</v>
      </c>
      <c r="I26" s="68">
        <v>1107303090</v>
      </c>
      <c r="J26" s="43">
        <f t="shared" si="2"/>
        <v>-7.202247658288832</v>
      </c>
      <c r="K26" s="36">
        <f t="shared" si="3"/>
        <v>-43.6740494849512</v>
      </c>
      <c r="L26" s="89">
        <v>-142234486</v>
      </c>
      <c r="M26" s="87">
        <v>-852378293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705756770</v>
      </c>
      <c r="D28" s="64">
        <v>285172740</v>
      </c>
      <c r="E28" s="65">
        <f t="shared" si="0"/>
        <v>-420584030</v>
      </c>
      <c r="F28" s="63">
        <v>726184910</v>
      </c>
      <c r="G28" s="64">
        <v>283283940</v>
      </c>
      <c r="H28" s="65">
        <f t="shared" si="1"/>
        <v>-442900970</v>
      </c>
      <c r="I28" s="65">
        <v>283283940</v>
      </c>
      <c r="J28" s="30">
        <f t="shared" si="2"/>
        <v>-59.59333978475332</v>
      </c>
      <c r="K28" s="31">
        <f t="shared" si="3"/>
        <v>-60.99010925468005</v>
      </c>
      <c r="L28" s="84">
        <v>-142234486</v>
      </c>
      <c r="M28" s="85">
        <v>-175157286</v>
      </c>
      <c r="N28" s="32">
        <f t="shared" si="4"/>
        <v>295.69764817795317</v>
      </c>
      <c r="O28" s="31">
        <f t="shared" si="5"/>
        <v>252.8590046776587</v>
      </c>
      <c r="P28" s="6"/>
      <c r="Q28" s="33"/>
    </row>
    <row r="29" spans="1:17" ht="13.5">
      <c r="A29" s="7"/>
      <c r="B29" s="29" t="s">
        <v>33</v>
      </c>
      <c r="C29" s="63">
        <v>307992090</v>
      </c>
      <c r="D29" s="64">
        <v>198403090</v>
      </c>
      <c r="E29" s="65">
        <f t="shared" si="0"/>
        <v>-109589000</v>
      </c>
      <c r="F29" s="63">
        <v>258765090</v>
      </c>
      <c r="G29" s="64">
        <v>215613264</v>
      </c>
      <c r="H29" s="65">
        <f t="shared" si="1"/>
        <v>-43151826</v>
      </c>
      <c r="I29" s="65">
        <v>198403090</v>
      </c>
      <c r="J29" s="30">
        <f t="shared" si="2"/>
        <v>-35.581757960082676</v>
      </c>
      <c r="K29" s="31">
        <f t="shared" si="3"/>
        <v>-16.67606167431627</v>
      </c>
      <c r="L29" s="84">
        <v>-142234486</v>
      </c>
      <c r="M29" s="85">
        <v>-175157286</v>
      </c>
      <c r="N29" s="32">
        <f t="shared" si="4"/>
        <v>77.04812178953563</v>
      </c>
      <c r="O29" s="31">
        <f t="shared" si="5"/>
        <v>24.63604397250138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-142234486</v>
      </c>
      <c r="M30" s="85">
        <v>-175157286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627428810</v>
      </c>
      <c r="D31" s="64">
        <v>530966260</v>
      </c>
      <c r="E31" s="65">
        <f t="shared" si="0"/>
        <v>-96462550</v>
      </c>
      <c r="F31" s="63">
        <v>531777400</v>
      </c>
      <c r="G31" s="64">
        <v>534282590</v>
      </c>
      <c r="H31" s="65">
        <f t="shared" si="1"/>
        <v>2505190</v>
      </c>
      <c r="I31" s="65">
        <v>480903584</v>
      </c>
      <c r="J31" s="30">
        <f t="shared" si="2"/>
        <v>-15.374262141389394</v>
      </c>
      <c r="K31" s="31">
        <f t="shared" si="3"/>
        <v>0.47109749304878323</v>
      </c>
      <c r="L31" s="84">
        <v>-142234486</v>
      </c>
      <c r="M31" s="85">
        <v>-175157286</v>
      </c>
      <c r="N31" s="32">
        <f t="shared" si="4"/>
        <v>67.81938242459708</v>
      </c>
      <c r="O31" s="31">
        <f t="shared" si="5"/>
        <v>-1.4302516653517914</v>
      </c>
      <c r="P31" s="6"/>
      <c r="Q31" s="33"/>
    </row>
    <row r="32" spans="1:17" ht="13.5">
      <c r="A32" s="7"/>
      <c r="B32" s="29" t="s">
        <v>36</v>
      </c>
      <c r="C32" s="63">
        <v>333684800</v>
      </c>
      <c r="D32" s="64">
        <v>818085894</v>
      </c>
      <c r="E32" s="65">
        <f t="shared" si="0"/>
        <v>484401094</v>
      </c>
      <c r="F32" s="63">
        <v>434953983</v>
      </c>
      <c r="G32" s="64">
        <v>743344303</v>
      </c>
      <c r="H32" s="65">
        <f t="shared" si="1"/>
        <v>308390320</v>
      </c>
      <c r="I32" s="65">
        <v>716363386</v>
      </c>
      <c r="J32" s="30">
        <f t="shared" si="2"/>
        <v>145.16726383701027</v>
      </c>
      <c r="K32" s="31">
        <f t="shared" si="3"/>
        <v>70.90182687210844</v>
      </c>
      <c r="L32" s="84">
        <v>-142234486</v>
      </c>
      <c r="M32" s="85">
        <v>-175157286</v>
      </c>
      <c r="N32" s="32">
        <f t="shared" si="4"/>
        <v>-340.56515239208585</v>
      </c>
      <c r="O32" s="31">
        <f t="shared" si="5"/>
        <v>-176.06479698480828</v>
      </c>
      <c r="P32" s="6"/>
      <c r="Q32" s="33"/>
    </row>
    <row r="33" spans="1:17" ht="14.25" thickBot="1">
      <c r="A33" s="7"/>
      <c r="B33" s="57" t="s">
        <v>37</v>
      </c>
      <c r="C33" s="81">
        <v>1974862470</v>
      </c>
      <c r="D33" s="82">
        <v>1832627984</v>
      </c>
      <c r="E33" s="83">
        <f t="shared" si="0"/>
        <v>-142234486</v>
      </c>
      <c r="F33" s="81">
        <v>1951681383</v>
      </c>
      <c r="G33" s="82">
        <v>1776524097</v>
      </c>
      <c r="H33" s="83">
        <f t="shared" si="1"/>
        <v>-175157286</v>
      </c>
      <c r="I33" s="83">
        <v>1678954000</v>
      </c>
      <c r="J33" s="58">
        <f t="shared" si="2"/>
        <v>-7.202247658288832</v>
      </c>
      <c r="K33" s="59">
        <f t="shared" si="3"/>
        <v>-8.97468652033558</v>
      </c>
      <c r="L33" s="96">
        <v>-142234486</v>
      </c>
      <c r="M33" s="97">
        <v>-175157286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1284809110</v>
      </c>
      <c r="D8" s="64">
        <v>1266537837</v>
      </c>
      <c r="E8" s="65">
        <f>($D8-$C8)</f>
        <v>-18271273</v>
      </c>
      <c r="F8" s="63">
        <v>1439674448</v>
      </c>
      <c r="G8" s="64">
        <v>1364153935</v>
      </c>
      <c r="H8" s="65">
        <f>($G8-$F8)</f>
        <v>-75520513</v>
      </c>
      <c r="I8" s="65">
        <v>1529429779</v>
      </c>
      <c r="J8" s="30">
        <f>IF($C8=0,0,($E8/$C8)*100)</f>
        <v>-1.422100205998695</v>
      </c>
      <c r="K8" s="31">
        <f>IF($F8=0,0,($H8/$F8)*100)</f>
        <v>-5.245665997956227</v>
      </c>
      <c r="L8" s="84">
        <v>152977475</v>
      </c>
      <c r="M8" s="85">
        <v>133612128</v>
      </c>
      <c r="N8" s="32">
        <f>IF($L8=0,0,($E8/$L8)*100)</f>
        <v>-11.943766884634487</v>
      </c>
      <c r="O8" s="31">
        <f>IF($M8=0,0,($H8/$M8)*100)</f>
        <v>-56.52219909258537</v>
      </c>
      <c r="P8" s="6"/>
      <c r="Q8" s="33"/>
    </row>
    <row r="9" spans="1:17" ht="13.5">
      <c r="A9" s="3"/>
      <c r="B9" s="29" t="s">
        <v>16</v>
      </c>
      <c r="C9" s="63">
        <v>3904018633</v>
      </c>
      <c r="D9" s="64">
        <v>3956915402</v>
      </c>
      <c r="E9" s="65">
        <f>($D9-$C9)</f>
        <v>52896769</v>
      </c>
      <c r="F9" s="63">
        <v>4165437713</v>
      </c>
      <c r="G9" s="64">
        <v>4233266258</v>
      </c>
      <c r="H9" s="65">
        <f>($G9-$F9)</f>
        <v>67828545</v>
      </c>
      <c r="I9" s="65">
        <v>4481273482</v>
      </c>
      <c r="J9" s="30">
        <f>IF($C9=0,0,($E9/$C9)*100)</f>
        <v>1.3549312637207385</v>
      </c>
      <c r="K9" s="31">
        <f>IF($F9=0,0,($H9/$F9)*100)</f>
        <v>1.628365364540502</v>
      </c>
      <c r="L9" s="84">
        <v>152977475</v>
      </c>
      <c r="M9" s="85">
        <v>133612128</v>
      </c>
      <c r="N9" s="32">
        <f>IF($L9=0,0,($E9/$L9)*100)</f>
        <v>34.57814230493737</v>
      </c>
      <c r="O9" s="31">
        <f>IF($M9=0,0,($H9/$M9)*100)</f>
        <v>50.76526062065264</v>
      </c>
      <c r="P9" s="6"/>
      <c r="Q9" s="33"/>
    </row>
    <row r="10" spans="1:17" ht="13.5">
      <c r="A10" s="3"/>
      <c r="B10" s="29" t="s">
        <v>17</v>
      </c>
      <c r="C10" s="63">
        <v>1607832310</v>
      </c>
      <c r="D10" s="64">
        <v>1726184289</v>
      </c>
      <c r="E10" s="65">
        <f aca="true" t="shared" si="0" ref="E10:E33">($D10-$C10)</f>
        <v>118351979</v>
      </c>
      <c r="F10" s="63">
        <v>1688914478</v>
      </c>
      <c r="G10" s="64">
        <v>1830218574</v>
      </c>
      <c r="H10" s="65">
        <f aca="true" t="shared" si="1" ref="H10:H33">($G10-$F10)</f>
        <v>141304096</v>
      </c>
      <c r="I10" s="65">
        <v>1950805737</v>
      </c>
      <c r="J10" s="30">
        <f aca="true" t="shared" si="2" ref="J10:J33">IF($C10=0,0,($E10/$C10)*100)</f>
        <v>7.360965335993279</v>
      </c>
      <c r="K10" s="31">
        <f aca="true" t="shared" si="3" ref="K10:K33">IF($F10=0,0,($H10/$F10)*100)</f>
        <v>8.366563129195935</v>
      </c>
      <c r="L10" s="84">
        <v>152977475</v>
      </c>
      <c r="M10" s="85">
        <v>133612128</v>
      </c>
      <c r="N10" s="32">
        <f aca="true" t="shared" si="4" ref="N10:N33">IF($L10=0,0,($E10/$L10)*100)</f>
        <v>77.36562457969711</v>
      </c>
      <c r="O10" s="31">
        <f aca="true" t="shared" si="5" ref="O10:O33">IF($M10=0,0,($H10/$M10)*100)</f>
        <v>105.75693847193273</v>
      </c>
      <c r="P10" s="6"/>
      <c r="Q10" s="33"/>
    </row>
    <row r="11" spans="1:17" ht="13.5">
      <c r="A11" s="7"/>
      <c r="B11" s="34" t="s">
        <v>18</v>
      </c>
      <c r="C11" s="66">
        <v>6796660053</v>
      </c>
      <c r="D11" s="67">
        <v>6949637528</v>
      </c>
      <c r="E11" s="68">
        <f t="shared" si="0"/>
        <v>152977475</v>
      </c>
      <c r="F11" s="66">
        <v>7294026639</v>
      </c>
      <c r="G11" s="67">
        <v>7427638767</v>
      </c>
      <c r="H11" s="68">
        <f t="shared" si="1"/>
        <v>133612128</v>
      </c>
      <c r="I11" s="68">
        <v>7961508998</v>
      </c>
      <c r="J11" s="35">
        <f t="shared" si="2"/>
        <v>2.250774259814227</v>
      </c>
      <c r="K11" s="36">
        <f t="shared" si="3"/>
        <v>1.8318020294249708</v>
      </c>
      <c r="L11" s="86">
        <v>152977475</v>
      </c>
      <c r="M11" s="87">
        <v>133612128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2085931922</v>
      </c>
      <c r="D13" s="64">
        <v>2065238049</v>
      </c>
      <c r="E13" s="65">
        <f t="shared" si="0"/>
        <v>-20693873</v>
      </c>
      <c r="F13" s="63">
        <v>2238363697</v>
      </c>
      <c r="G13" s="64">
        <v>2180889068</v>
      </c>
      <c r="H13" s="65">
        <f t="shared" si="1"/>
        <v>-57474629</v>
      </c>
      <c r="I13" s="65">
        <v>2303874954</v>
      </c>
      <c r="J13" s="30">
        <f t="shared" si="2"/>
        <v>-0.9920684746105534</v>
      </c>
      <c r="K13" s="31">
        <f t="shared" si="3"/>
        <v>-2.567707342512355</v>
      </c>
      <c r="L13" s="84">
        <v>85852993</v>
      </c>
      <c r="M13" s="85">
        <v>60245138</v>
      </c>
      <c r="N13" s="32">
        <f t="shared" si="4"/>
        <v>-24.10384574478376</v>
      </c>
      <c r="O13" s="31">
        <f t="shared" si="5"/>
        <v>-95.40127370942365</v>
      </c>
      <c r="P13" s="6"/>
      <c r="Q13" s="33"/>
    </row>
    <row r="14" spans="1:17" ht="13.5">
      <c r="A14" s="3"/>
      <c r="B14" s="29" t="s">
        <v>21</v>
      </c>
      <c r="C14" s="63">
        <v>372612226</v>
      </c>
      <c r="D14" s="64">
        <v>390476699</v>
      </c>
      <c r="E14" s="65">
        <f t="shared" si="0"/>
        <v>17864473</v>
      </c>
      <c r="F14" s="63">
        <v>391168075</v>
      </c>
      <c r="G14" s="64">
        <v>421264513</v>
      </c>
      <c r="H14" s="65">
        <f t="shared" si="1"/>
        <v>30096438</v>
      </c>
      <c r="I14" s="65">
        <v>499481363</v>
      </c>
      <c r="J14" s="30">
        <f t="shared" si="2"/>
        <v>4.79438723516281</v>
      </c>
      <c r="K14" s="31">
        <f t="shared" si="3"/>
        <v>7.693991387206125</v>
      </c>
      <c r="L14" s="84">
        <v>85852993</v>
      </c>
      <c r="M14" s="85">
        <v>60245138</v>
      </c>
      <c r="N14" s="32">
        <f t="shared" si="4"/>
        <v>20.80821224252485</v>
      </c>
      <c r="O14" s="31">
        <f t="shared" si="5"/>
        <v>49.956625545450656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85852993</v>
      </c>
      <c r="M15" s="85">
        <v>60245138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2118267529</v>
      </c>
      <c r="D16" s="64">
        <v>2309090916</v>
      </c>
      <c r="E16" s="65">
        <f t="shared" si="0"/>
        <v>190823387</v>
      </c>
      <c r="F16" s="63">
        <v>2234772243</v>
      </c>
      <c r="G16" s="64">
        <v>2474134088</v>
      </c>
      <c r="H16" s="65">
        <f t="shared" si="1"/>
        <v>239361845</v>
      </c>
      <c r="I16" s="65">
        <v>2587086011</v>
      </c>
      <c r="J16" s="30">
        <f t="shared" si="2"/>
        <v>9.008464907644816</v>
      </c>
      <c r="K16" s="31">
        <f t="shared" si="3"/>
        <v>10.710793717335427</v>
      </c>
      <c r="L16" s="84">
        <v>85852993</v>
      </c>
      <c r="M16" s="85">
        <v>60245138</v>
      </c>
      <c r="N16" s="32">
        <f t="shared" si="4"/>
        <v>222.26759991931792</v>
      </c>
      <c r="O16" s="31">
        <f t="shared" si="5"/>
        <v>397.3131325551948</v>
      </c>
      <c r="P16" s="6"/>
      <c r="Q16" s="33"/>
    </row>
    <row r="17" spans="1:17" ht="13.5">
      <c r="A17" s="3"/>
      <c r="B17" s="29" t="s">
        <v>23</v>
      </c>
      <c r="C17" s="63">
        <v>2157130094</v>
      </c>
      <c r="D17" s="64">
        <v>2054989100</v>
      </c>
      <c r="E17" s="65">
        <f t="shared" si="0"/>
        <v>-102140994</v>
      </c>
      <c r="F17" s="63">
        <v>2316898376</v>
      </c>
      <c r="G17" s="64">
        <v>2165159860</v>
      </c>
      <c r="H17" s="65">
        <f t="shared" si="1"/>
        <v>-151738516</v>
      </c>
      <c r="I17" s="65">
        <v>2373460707</v>
      </c>
      <c r="J17" s="42">
        <f t="shared" si="2"/>
        <v>-4.735040982651091</v>
      </c>
      <c r="K17" s="31">
        <f t="shared" si="3"/>
        <v>-6.549208958485626</v>
      </c>
      <c r="L17" s="88">
        <v>85852993</v>
      </c>
      <c r="M17" s="85">
        <v>60245138</v>
      </c>
      <c r="N17" s="32">
        <f t="shared" si="4"/>
        <v>-118.97196641705898</v>
      </c>
      <c r="O17" s="31">
        <f t="shared" si="5"/>
        <v>-251.86848439122173</v>
      </c>
      <c r="P17" s="6"/>
      <c r="Q17" s="33"/>
    </row>
    <row r="18" spans="1:17" ht="13.5">
      <c r="A18" s="3"/>
      <c r="B18" s="34" t="s">
        <v>24</v>
      </c>
      <c r="C18" s="66">
        <v>6733941771</v>
      </c>
      <c r="D18" s="67">
        <v>6819794764</v>
      </c>
      <c r="E18" s="68">
        <f t="shared" si="0"/>
        <v>85852993</v>
      </c>
      <c r="F18" s="66">
        <v>7181202391</v>
      </c>
      <c r="G18" s="67">
        <v>7241447529</v>
      </c>
      <c r="H18" s="68">
        <f t="shared" si="1"/>
        <v>60245138</v>
      </c>
      <c r="I18" s="68">
        <v>7763903035</v>
      </c>
      <c r="J18" s="43">
        <f t="shared" si="2"/>
        <v>1.2749292453007166</v>
      </c>
      <c r="K18" s="36">
        <f t="shared" si="3"/>
        <v>0.8389282841478406</v>
      </c>
      <c r="L18" s="89">
        <v>85852993</v>
      </c>
      <c r="M18" s="87">
        <v>60245138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62718282</v>
      </c>
      <c r="D19" s="73">
        <v>129842764</v>
      </c>
      <c r="E19" s="74">
        <f t="shared" si="0"/>
        <v>67124482</v>
      </c>
      <c r="F19" s="75">
        <v>112824248</v>
      </c>
      <c r="G19" s="76">
        <v>186191238</v>
      </c>
      <c r="H19" s="77">
        <f t="shared" si="1"/>
        <v>73366990</v>
      </c>
      <c r="I19" s="77">
        <v>197605963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77707953</v>
      </c>
      <c r="E22" s="65">
        <f t="shared" si="0"/>
        <v>77707953</v>
      </c>
      <c r="F22" s="63">
        <v>0</v>
      </c>
      <c r="G22" s="64">
        <v>85179220</v>
      </c>
      <c r="H22" s="65">
        <f t="shared" si="1"/>
        <v>85179220</v>
      </c>
      <c r="I22" s="65">
        <v>56448097</v>
      </c>
      <c r="J22" s="30">
        <f t="shared" si="2"/>
        <v>0</v>
      </c>
      <c r="K22" s="31">
        <f t="shared" si="3"/>
        <v>0</v>
      </c>
      <c r="L22" s="84">
        <v>110361172</v>
      </c>
      <c r="M22" s="85">
        <v>89833026</v>
      </c>
      <c r="N22" s="32">
        <f t="shared" si="4"/>
        <v>70.41240283312685</v>
      </c>
      <c r="O22" s="31">
        <f t="shared" si="5"/>
        <v>94.81949322290446</v>
      </c>
      <c r="P22" s="6"/>
      <c r="Q22" s="33"/>
    </row>
    <row r="23" spans="1:17" ht="13.5">
      <c r="A23" s="7"/>
      <c r="B23" s="29" t="s">
        <v>28</v>
      </c>
      <c r="C23" s="63">
        <v>162147178</v>
      </c>
      <c r="D23" s="64">
        <v>201155049</v>
      </c>
      <c r="E23" s="65">
        <f t="shared" si="0"/>
        <v>39007871</v>
      </c>
      <c r="F23" s="63">
        <v>182293253</v>
      </c>
      <c r="G23" s="64">
        <v>235778142</v>
      </c>
      <c r="H23" s="65">
        <f t="shared" si="1"/>
        <v>53484889</v>
      </c>
      <c r="I23" s="65">
        <v>228067302</v>
      </c>
      <c r="J23" s="30">
        <f t="shared" si="2"/>
        <v>24.057076713354828</v>
      </c>
      <c r="K23" s="31">
        <f t="shared" si="3"/>
        <v>29.340026643772717</v>
      </c>
      <c r="L23" s="84">
        <v>110361172</v>
      </c>
      <c r="M23" s="85">
        <v>89833026</v>
      </c>
      <c r="N23" s="32">
        <f t="shared" si="4"/>
        <v>35.34564765223769</v>
      </c>
      <c r="O23" s="31">
        <f t="shared" si="5"/>
        <v>59.53811352185776</v>
      </c>
      <c r="P23" s="6"/>
      <c r="Q23" s="33"/>
    </row>
    <row r="24" spans="1:17" ht="13.5">
      <c r="A24" s="7"/>
      <c r="B24" s="29" t="s">
        <v>29</v>
      </c>
      <c r="C24" s="63">
        <v>993752526</v>
      </c>
      <c r="D24" s="64">
        <v>987397874</v>
      </c>
      <c r="E24" s="65">
        <f t="shared" si="0"/>
        <v>-6354652</v>
      </c>
      <c r="F24" s="63">
        <v>983006091</v>
      </c>
      <c r="G24" s="64">
        <v>934175008</v>
      </c>
      <c r="H24" s="65">
        <f t="shared" si="1"/>
        <v>-48831083</v>
      </c>
      <c r="I24" s="65">
        <v>1016624146</v>
      </c>
      <c r="J24" s="30">
        <f t="shared" si="2"/>
        <v>-0.6394602110425226</v>
      </c>
      <c r="K24" s="31">
        <f t="shared" si="3"/>
        <v>-4.967525984536346</v>
      </c>
      <c r="L24" s="84">
        <v>110361172</v>
      </c>
      <c r="M24" s="85">
        <v>89833026</v>
      </c>
      <c r="N24" s="32">
        <f t="shared" si="4"/>
        <v>-5.758050485364544</v>
      </c>
      <c r="O24" s="31">
        <f t="shared" si="5"/>
        <v>-54.35760674476222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110361172</v>
      </c>
      <c r="M25" s="85">
        <v>89833026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1155899704</v>
      </c>
      <c r="D26" s="67">
        <v>1266260876</v>
      </c>
      <c r="E26" s="68">
        <f t="shared" si="0"/>
        <v>110361172</v>
      </c>
      <c r="F26" s="66">
        <v>1165299344</v>
      </c>
      <c r="G26" s="67">
        <v>1255132370</v>
      </c>
      <c r="H26" s="68">
        <f t="shared" si="1"/>
        <v>89833026</v>
      </c>
      <c r="I26" s="68">
        <v>1301139545</v>
      </c>
      <c r="J26" s="43">
        <f t="shared" si="2"/>
        <v>9.547642552212299</v>
      </c>
      <c r="K26" s="36">
        <f t="shared" si="3"/>
        <v>7.709008544674852</v>
      </c>
      <c r="L26" s="89">
        <v>110361172</v>
      </c>
      <c r="M26" s="87">
        <v>89833026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533779819</v>
      </c>
      <c r="D28" s="64">
        <v>256100000</v>
      </c>
      <c r="E28" s="65">
        <f t="shared" si="0"/>
        <v>-277679819</v>
      </c>
      <c r="F28" s="63">
        <v>524800000</v>
      </c>
      <c r="G28" s="64">
        <v>274238000</v>
      </c>
      <c r="H28" s="65">
        <f t="shared" si="1"/>
        <v>-250562000</v>
      </c>
      <c r="I28" s="65">
        <v>267973000</v>
      </c>
      <c r="J28" s="30">
        <f t="shared" si="2"/>
        <v>-52.02141578155093</v>
      </c>
      <c r="K28" s="31">
        <f t="shared" si="3"/>
        <v>-47.744283536585364</v>
      </c>
      <c r="L28" s="84">
        <v>110361172</v>
      </c>
      <c r="M28" s="85">
        <v>89833026</v>
      </c>
      <c r="N28" s="32">
        <f t="shared" si="4"/>
        <v>-251.61006717108805</v>
      </c>
      <c r="O28" s="31">
        <f t="shared" si="5"/>
        <v>-278.91969263063675</v>
      </c>
      <c r="P28" s="6"/>
      <c r="Q28" s="33"/>
    </row>
    <row r="29" spans="1:17" ht="13.5">
      <c r="A29" s="7"/>
      <c r="B29" s="29" t="s">
        <v>33</v>
      </c>
      <c r="C29" s="63">
        <v>102277296</v>
      </c>
      <c r="D29" s="64">
        <v>133647951</v>
      </c>
      <c r="E29" s="65">
        <f t="shared" si="0"/>
        <v>31370655</v>
      </c>
      <c r="F29" s="63">
        <v>112893653</v>
      </c>
      <c r="G29" s="64">
        <v>132927075</v>
      </c>
      <c r="H29" s="65">
        <f t="shared" si="1"/>
        <v>20033422</v>
      </c>
      <c r="I29" s="65">
        <v>143675772</v>
      </c>
      <c r="J29" s="30">
        <f t="shared" si="2"/>
        <v>30.67215914663993</v>
      </c>
      <c r="K29" s="31">
        <f t="shared" si="3"/>
        <v>17.74539264842462</v>
      </c>
      <c r="L29" s="84">
        <v>110361172</v>
      </c>
      <c r="M29" s="85">
        <v>89833026</v>
      </c>
      <c r="N29" s="32">
        <f t="shared" si="4"/>
        <v>28.425445681203893</v>
      </c>
      <c r="O29" s="31">
        <f t="shared" si="5"/>
        <v>22.30073158172363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110361172</v>
      </c>
      <c r="M30" s="85">
        <v>89833026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177243365</v>
      </c>
      <c r="D31" s="64">
        <v>259010000</v>
      </c>
      <c r="E31" s="65">
        <f t="shared" si="0"/>
        <v>81766635</v>
      </c>
      <c r="F31" s="63">
        <v>211573999</v>
      </c>
      <c r="G31" s="64">
        <v>252680000</v>
      </c>
      <c r="H31" s="65">
        <f t="shared" si="1"/>
        <v>41106001</v>
      </c>
      <c r="I31" s="65">
        <v>280436970</v>
      </c>
      <c r="J31" s="30">
        <f t="shared" si="2"/>
        <v>46.132409526303</v>
      </c>
      <c r="K31" s="31">
        <f t="shared" si="3"/>
        <v>19.42866382177708</v>
      </c>
      <c r="L31" s="84">
        <v>110361172</v>
      </c>
      <c r="M31" s="85">
        <v>89833026</v>
      </c>
      <c r="N31" s="32">
        <f t="shared" si="4"/>
        <v>74.0900386596112</v>
      </c>
      <c r="O31" s="31">
        <f t="shared" si="5"/>
        <v>45.758228159875195</v>
      </c>
      <c r="P31" s="6"/>
      <c r="Q31" s="33"/>
    </row>
    <row r="32" spans="1:17" ht="13.5">
      <c r="A32" s="7"/>
      <c r="B32" s="29" t="s">
        <v>36</v>
      </c>
      <c r="C32" s="63">
        <v>342599224</v>
      </c>
      <c r="D32" s="64">
        <v>617502925</v>
      </c>
      <c r="E32" s="65">
        <f t="shared" si="0"/>
        <v>274903701</v>
      </c>
      <c r="F32" s="63">
        <v>316031692</v>
      </c>
      <c r="G32" s="64">
        <v>595287295</v>
      </c>
      <c r="H32" s="65">
        <f t="shared" si="1"/>
        <v>279255603</v>
      </c>
      <c r="I32" s="65">
        <v>609053803</v>
      </c>
      <c r="J32" s="30">
        <f t="shared" si="2"/>
        <v>80.2406081923875</v>
      </c>
      <c r="K32" s="31">
        <f t="shared" si="3"/>
        <v>88.36316422341592</v>
      </c>
      <c r="L32" s="84">
        <v>110361172</v>
      </c>
      <c r="M32" s="85">
        <v>89833026</v>
      </c>
      <c r="N32" s="32">
        <f t="shared" si="4"/>
        <v>249.09458283027294</v>
      </c>
      <c r="O32" s="31">
        <f t="shared" si="5"/>
        <v>310.86073288903793</v>
      </c>
      <c r="P32" s="6"/>
      <c r="Q32" s="33"/>
    </row>
    <row r="33" spans="1:17" ht="14.25" thickBot="1">
      <c r="A33" s="7"/>
      <c r="B33" s="57" t="s">
        <v>37</v>
      </c>
      <c r="C33" s="81">
        <v>1155899704</v>
      </c>
      <c r="D33" s="82">
        <v>1266260876</v>
      </c>
      <c r="E33" s="83">
        <f t="shared" si="0"/>
        <v>110361172</v>
      </c>
      <c r="F33" s="81">
        <v>1165299344</v>
      </c>
      <c r="G33" s="82">
        <v>1255132370</v>
      </c>
      <c r="H33" s="83">
        <f t="shared" si="1"/>
        <v>89833026</v>
      </c>
      <c r="I33" s="83">
        <v>1301139545</v>
      </c>
      <c r="J33" s="58">
        <f t="shared" si="2"/>
        <v>9.547642552212299</v>
      </c>
      <c r="K33" s="59">
        <f t="shared" si="3"/>
        <v>7.709008544674852</v>
      </c>
      <c r="L33" s="96">
        <v>110361172</v>
      </c>
      <c r="M33" s="97">
        <v>89833026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6102837899</v>
      </c>
      <c r="D8" s="64">
        <v>6140478219</v>
      </c>
      <c r="E8" s="65">
        <f>($D8-$C8)</f>
        <v>37640320</v>
      </c>
      <c r="F8" s="63">
        <v>6632158861</v>
      </c>
      <c r="G8" s="64">
        <v>6662418864</v>
      </c>
      <c r="H8" s="65">
        <f>($G8-$F8)</f>
        <v>30260003</v>
      </c>
      <c r="I8" s="65">
        <v>7328660751</v>
      </c>
      <c r="J8" s="30">
        <f>IF($C8=0,0,($E8/$C8)*100)</f>
        <v>0.6167674878955522</v>
      </c>
      <c r="K8" s="31">
        <f>IF($F8=0,0,($H8/$F8)*100)</f>
        <v>0.4562617336858753</v>
      </c>
      <c r="L8" s="84">
        <v>553269631</v>
      </c>
      <c r="M8" s="85">
        <v>1635613423</v>
      </c>
      <c r="N8" s="32">
        <f>IF($L8=0,0,($E8/$L8)*100)</f>
        <v>6.80325069206627</v>
      </c>
      <c r="O8" s="31">
        <f>IF($M8=0,0,($H8/$M8)*100)</f>
        <v>1.8500705958072832</v>
      </c>
      <c r="P8" s="6"/>
      <c r="Q8" s="33"/>
    </row>
    <row r="9" spans="1:17" ht="13.5">
      <c r="A9" s="3"/>
      <c r="B9" s="29" t="s">
        <v>16</v>
      </c>
      <c r="C9" s="63">
        <v>22689389780</v>
      </c>
      <c r="D9" s="64">
        <v>23728239444</v>
      </c>
      <c r="E9" s="65">
        <f>($D9-$C9)</f>
        <v>1038849664</v>
      </c>
      <c r="F9" s="63">
        <v>24769178075</v>
      </c>
      <c r="G9" s="64">
        <v>26855484465</v>
      </c>
      <c r="H9" s="65">
        <f>($G9-$F9)</f>
        <v>2086306390</v>
      </c>
      <c r="I9" s="65">
        <v>30398022590</v>
      </c>
      <c r="J9" s="30">
        <f>IF($C9=0,0,($E9/$C9)*100)</f>
        <v>4.5785703100561745</v>
      </c>
      <c r="K9" s="31">
        <f>IF($F9=0,0,($H9/$F9)*100)</f>
        <v>8.422994027830695</v>
      </c>
      <c r="L9" s="84">
        <v>553269631</v>
      </c>
      <c r="M9" s="85">
        <v>1635613423</v>
      </c>
      <c r="N9" s="32">
        <f>IF($L9=0,0,($E9/$L9)*100)</f>
        <v>187.76553163099604</v>
      </c>
      <c r="O9" s="31">
        <f>IF($M9=0,0,($H9/$M9)*100)</f>
        <v>127.55498094246198</v>
      </c>
      <c r="P9" s="6"/>
      <c r="Q9" s="33"/>
    </row>
    <row r="10" spans="1:17" ht="13.5">
      <c r="A10" s="3"/>
      <c r="B10" s="29" t="s">
        <v>17</v>
      </c>
      <c r="C10" s="63">
        <v>9462017742</v>
      </c>
      <c r="D10" s="64">
        <v>8938797389</v>
      </c>
      <c r="E10" s="65">
        <f aca="true" t="shared" si="0" ref="E10:E33">($D10-$C10)</f>
        <v>-523220353</v>
      </c>
      <c r="F10" s="63">
        <v>10133083174</v>
      </c>
      <c r="G10" s="64">
        <v>9652130204</v>
      </c>
      <c r="H10" s="65">
        <f aca="true" t="shared" si="1" ref="H10:H33">($G10-$F10)</f>
        <v>-480952970</v>
      </c>
      <c r="I10" s="65">
        <v>10545969963</v>
      </c>
      <c r="J10" s="30">
        <f aca="true" t="shared" si="2" ref="J10:J33">IF($C10=0,0,($E10/$C10)*100)</f>
        <v>-5.52969110042491</v>
      </c>
      <c r="K10" s="31">
        <f aca="true" t="shared" si="3" ref="K10:K33">IF($F10=0,0,($H10/$F10)*100)</f>
        <v>-4.746363586889867</v>
      </c>
      <c r="L10" s="84">
        <v>553269631</v>
      </c>
      <c r="M10" s="85">
        <v>1635613423</v>
      </c>
      <c r="N10" s="32">
        <f aca="true" t="shared" si="4" ref="N10:N33">IF($L10=0,0,($E10/$L10)*100)</f>
        <v>-94.5687823230623</v>
      </c>
      <c r="O10" s="31">
        <f aca="true" t="shared" si="5" ref="O10:O33">IF($M10=0,0,($H10/$M10)*100)</f>
        <v>-29.405051538269262</v>
      </c>
      <c r="P10" s="6"/>
      <c r="Q10" s="33"/>
    </row>
    <row r="11" spans="1:17" ht="13.5">
      <c r="A11" s="7"/>
      <c r="B11" s="34" t="s">
        <v>18</v>
      </c>
      <c r="C11" s="66">
        <v>38254245421</v>
      </c>
      <c r="D11" s="67">
        <v>38807515052</v>
      </c>
      <c r="E11" s="68">
        <f t="shared" si="0"/>
        <v>553269631</v>
      </c>
      <c r="F11" s="66">
        <v>41534420110</v>
      </c>
      <c r="G11" s="67">
        <v>43170033533</v>
      </c>
      <c r="H11" s="68">
        <f t="shared" si="1"/>
        <v>1635613423</v>
      </c>
      <c r="I11" s="68">
        <v>48272653304</v>
      </c>
      <c r="J11" s="35">
        <f t="shared" si="2"/>
        <v>1.4462960252152244</v>
      </c>
      <c r="K11" s="36">
        <f t="shared" si="3"/>
        <v>3.9379710097510254</v>
      </c>
      <c r="L11" s="86">
        <v>553269631</v>
      </c>
      <c r="M11" s="87">
        <v>1635613423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9513498045</v>
      </c>
      <c r="D13" s="64">
        <v>9628450297</v>
      </c>
      <c r="E13" s="65">
        <f t="shared" si="0"/>
        <v>114952252</v>
      </c>
      <c r="F13" s="63">
        <v>10412194168</v>
      </c>
      <c r="G13" s="64">
        <v>10406578464</v>
      </c>
      <c r="H13" s="65">
        <f t="shared" si="1"/>
        <v>-5615704</v>
      </c>
      <c r="I13" s="65">
        <v>11280408357</v>
      </c>
      <c r="J13" s="30">
        <f t="shared" si="2"/>
        <v>1.2083068862395505</v>
      </c>
      <c r="K13" s="31">
        <f t="shared" si="3"/>
        <v>-0.05393391545903796</v>
      </c>
      <c r="L13" s="84">
        <v>554486641</v>
      </c>
      <c r="M13" s="85">
        <v>1628378086</v>
      </c>
      <c r="N13" s="32">
        <f t="shared" si="4"/>
        <v>20.731293326145256</v>
      </c>
      <c r="O13" s="31">
        <f t="shared" si="5"/>
        <v>-0.34486487187963794</v>
      </c>
      <c r="P13" s="6"/>
      <c r="Q13" s="33"/>
    </row>
    <row r="14" spans="1:17" ht="13.5">
      <c r="A14" s="3"/>
      <c r="B14" s="29" t="s">
        <v>21</v>
      </c>
      <c r="C14" s="63">
        <v>1569722099</v>
      </c>
      <c r="D14" s="64">
        <v>1579646271</v>
      </c>
      <c r="E14" s="65">
        <f t="shared" si="0"/>
        <v>9924172</v>
      </c>
      <c r="F14" s="63">
        <v>1695138339</v>
      </c>
      <c r="G14" s="64">
        <v>1736825929</v>
      </c>
      <c r="H14" s="65">
        <f t="shared" si="1"/>
        <v>41687590</v>
      </c>
      <c r="I14" s="65">
        <v>1909803239</v>
      </c>
      <c r="J14" s="30">
        <f t="shared" si="2"/>
        <v>0.6322247744567174</v>
      </c>
      <c r="K14" s="31">
        <f t="shared" si="3"/>
        <v>2.4592441242637717</v>
      </c>
      <c r="L14" s="84">
        <v>554486641</v>
      </c>
      <c r="M14" s="85">
        <v>1628378086</v>
      </c>
      <c r="N14" s="32">
        <f t="shared" si="4"/>
        <v>1.7897946075133664</v>
      </c>
      <c r="O14" s="31">
        <f t="shared" si="5"/>
        <v>2.5600682272998854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554486641</v>
      </c>
      <c r="M15" s="85">
        <v>1628378086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14929414481</v>
      </c>
      <c r="D16" s="64">
        <v>15703689808</v>
      </c>
      <c r="E16" s="65">
        <f t="shared" si="0"/>
        <v>774275327</v>
      </c>
      <c r="F16" s="63">
        <v>16427410446</v>
      </c>
      <c r="G16" s="64">
        <v>18059243279</v>
      </c>
      <c r="H16" s="65">
        <f t="shared" si="1"/>
        <v>1631832833</v>
      </c>
      <c r="I16" s="65">
        <v>20768129771</v>
      </c>
      <c r="J16" s="30">
        <f t="shared" si="2"/>
        <v>5.186240411406527</v>
      </c>
      <c r="K16" s="31">
        <f t="shared" si="3"/>
        <v>9.933597497695347</v>
      </c>
      <c r="L16" s="84">
        <v>554486641</v>
      </c>
      <c r="M16" s="85">
        <v>1628378086</v>
      </c>
      <c r="N16" s="32">
        <f t="shared" si="4"/>
        <v>139.6382292643909</v>
      </c>
      <c r="O16" s="31">
        <f t="shared" si="5"/>
        <v>100.21215877502297</v>
      </c>
      <c r="P16" s="6"/>
      <c r="Q16" s="33"/>
    </row>
    <row r="17" spans="1:17" ht="13.5">
      <c r="A17" s="3"/>
      <c r="B17" s="29" t="s">
        <v>23</v>
      </c>
      <c r="C17" s="63">
        <v>12238909945</v>
      </c>
      <c r="D17" s="64">
        <v>11894244835</v>
      </c>
      <c r="E17" s="65">
        <f t="shared" si="0"/>
        <v>-344665110</v>
      </c>
      <c r="F17" s="63">
        <v>12997192591</v>
      </c>
      <c r="G17" s="64">
        <v>12957665958</v>
      </c>
      <c r="H17" s="65">
        <f t="shared" si="1"/>
        <v>-39526633</v>
      </c>
      <c r="I17" s="65">
        <v>14301006917</v>
      </c>
      <c r="J17" s="42">
        <f t="shared" si="2"/>
        <v>-2.8161422181295412</v>
      </c>
      <c r="K17" s="31">
        <f t="shared" si="3"/>
        <v>-0.30411669845817707</v>
      </c>
      <c r="L17" s="88">
        <v>554486641</v>
      </c>
      <c r="M17" s="85">
        <v>1628378086</v>
      </c>
      <c r="N17" s="32">
        <f t="shared" si="4"/>
        <v>-62.1593171980495</v>
      </c>
      <c r="O17" s="31">
        <f t="shared" si="5"/>
        <v>-2.4273621304432123</v>
      </c>
      <c r="P17" s="6"/>
      <c r="Q17" s="33"/>
    </row>
    <row r="18" spans="1:17" ht="13.5">
      <c r="A18" s="3"/>
      <c r="B18" s="34" t="s">
        <v>24</v>
      </c>
      <c r="C18" s="66">
        <v>38251544570</v>
      </c>
      <c r="D18" s="67">
        <v>38806031211</v>
      </c>
      <c r="E18" s="68">
        <f t="shared" si="0"/>
        <v>554486641</v>
      </c>
      <c r="F18" s="66">
        <v>41531935544</v>
      </c>
      <c r="G18" s="67">
        <v>43160313630</v>
      </c>
      <c r="H18" s="68">
        <f t="shared" si="1"/>
        <v>1628378086</v>
      </c>
      <c r="I18" s="68">
        <v>48259348284</v>
      </c>
      <c r="J18" s="43">
        <f t="shared" si="2"/>
        <v>1.4495797417677976</v>
      </c>
      <c r="K18" s="36">
        <f t="shared" si="3"/>
        <v>3.920785450210608</v>
      </c>
      <c r="L18" s="89">
        <v>554486641</v>
      </c>
      <c r="M18" s="87">
        <v>1628378086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2700851</v>
      </c>
      <c r="D19" s="73">
        <v>1483841</v>
      </c>
      <c r="E19" s="74">
        <f t="shared" si="0"/>
        <v>-1217010</v>
      </c>
      <c r="F19" s="75">
        <v>2484566</v>
      </c>
      <c r="G19" s="76">
        <v>9719903</v>
      </c>
      <c r="H19" s="77">
        <f t="shared" si="1"/>
        <v>7235337</v>
      </c>
      <c r="I19" s="77">
        <v>13305020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3816221893</v>
      </c>
      <c r="D22" s="64">
        <v>4014818178</v>
      </c>
      <c r="E22" s="65">
        <f t="shared" si="0"/>
        <v>198596285</v>
      </c>
      <c r="F22" s="63">
        <v>3549888833</v>
      </c>
      <c r="G22" s="64">
        <v>3981237340</v>
      </c>
      <c r="H22" s="65">
        <f t="shared" si="1"/>
        <v>431348507</v>
      </c>
      <c r="I22" s="65">
        <v>4141255858</v>
      </c>
      <c r="J22" s="30">
        <f t="shared" si="2"/>
        <v>5.20400255981656</v>
      </c>
      <c r="K22" s="31">
        <f t="shared" si="3"/>
        <v>12.151042674636905</v>
      </c>
      <c r="L22" s="84">
        <v>286211677</v>
      </c>
      <c r="M22" s="85">
        <v>267358709</v>
      </c>
      <c r="N22" s="32">
        <f t="shared" si="4"/>
        <v>69.38790446345067</v>
      </c>
      <c r="O22" s="31">
        <f t="shared" si="5"/>
        <v>161.33699501069927</v>
      </c>
      <c r="P22" s="6"/>
      <c r="Q22" s="33"/>
    </row>
    <row r="23" spans="1:17" ht="13.5">
      <c r="A23" s="7"/>
      <c r="B23" s="29" t="s">
        <v>28</v>
      </c>
      <c r="C23" s="63">
        <v>1032856050</v>
      </c>
      <c r="D23" s="64">
        <v>1050878884</v>
      </c>
      <c r="E23" s="65">
        <f t="shared" si="0"/>
        <v>18022834</v>
      </c>
      <c r="F23" s="63">
        <v>1071510880</v>
      </c>
      <c r="G23" s="64">
        <v>1196162998</v>
      </c>
      <c r="H23" s="65">
        <f t="shared" si="1"/>
        <v>124652118</v>
      </c>
      <c r="I23" s="65">
        <v>1081362348</v>
      </c>
      <c r="J23" s="30">
        <f t="shared" si="2"/>
        <v>1.7449511962484996</v>
      </c>
      <c r="K23" s="31">
        <f t="shared" si="3"/>
        <v>11.633303994076103</v>
      </c>
      <c r="L23" s="84">
        <v>286211677</v>
      </c>
      <c r="M23" s="85">
        <v>267358709</v>
      </c>
      <c r="N23" s="32">
        <f t="shared" si="4"/>
        <v>6.29702959324053</v>
      </c>
      <c r="O23" s="31">
        <f t="shared" si="5"/>
        <v>46.62354873953255</v>
      </c>
      <c r="P23" s="6"/>
      <c r="Q23" s="33"/>
    </row>
    <row r="24" spans="1:17" ht="13.5">
      <c r="A24" s="7"/>
      <c r="B24" s="29" t="s">
        <v>29</v>
      </c>
      <c r="C24" s="63">
        <v>2281917361</v>
      </c>
      <c r="D24" s="64">
        <v>2351509919</v>
      </c>
      <c r="E24" s="65">
        <f t="shared" si="0"/>
        <v>69592558</v>
      </c>
      <c r="F24" s="63">
        <v>2436115605</v>
      </c>
      <c r="G24" s="64">
        <v>2147473689</v>
      </c>
      <c r="H24" s="65">
        <f t="shared" si="1"/>
        <v>-288641916</v>
      </c>
      <c r="I24" s="65">
        <v>2178237198</v>
      </c>
      <c r="J24" s="30">
        <f t="shared" si="2"/>
        <v>3.0497405028507516</v>
      </c>
      <c r="K24" s="31">
        <f t="shared" si="3"/>
        <v>-11.8484490394289</v>
      </c>
      <c r="L24" s="84">
        <v>286211677</v>
      </c>
      <c r="M24" s="85">
        <v>267358709</v>
      </c>
      <c r="N24" s="32">
        <f t="shared" si="4"/>
        <v>24.315065943308806</v>
      </c>
      <c r="O24" s="31">
        <f t="shared" si="5"/>
        <v>-107.96054375023184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286211677</v>
      </c>
      <c r="M25" s="85">
        <v>267358709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7130995304</v>
      </c>
      <c r="D26" s="67">
        <v>7417206981</v>
      </c>
      <c r="E26" s="68">
        <f t="shared" si="0"/>
        <v>286211677</v>
      </c>
      <c r="F26" s="66">
        <v>7057515318</v>
      </c>
      <c r="G26" s="67">
        <v>7324874027</v>
      </c>
      <c r="H26" s="68">
        <f t="shared" si="1"/>
        <v>267358709</v>
      </c>
      <c r="I26" s="68">
        <v>7400855404</v>
      </c>
      <c r="J26" s="43">
        <f t="shared" si="2"/>
        <v>4.0136287404291915</v>
      </c>
      <c r="K26" s="36">
        <f t="shared" si="3"/>
        <v>3.7882837932793274</v>
      </c>
      <c r="L26" s="89">
        <v>286211677</v>
      </c>
      <c r="M26" s="87">
        <v>267358709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937051055</v>
      </c>
      <c r="D28" s="64">
        <v>731500000</v>
      </c>
      <c r="E28" s="65">
        <f t="shared" si="0"/>
        <v>-205551055</v>
      </c>
      <c r="F28" s="63">
        <v>967824292</v>
      </c>
      <c r="G28" s="64">
        <v>820000000</v>
      </c>
      <c r="H28" s="65">
        <f t="shared" si="1"/>
        <v>-147824292</v>
      </c>
      <c r="I28" s="65">
        <v>981000000</v>
      </c>
      <c r="J28" s="30">
        <f t="shared" si="2"/>
        <v>-21.935950437620498</v>
      </c>
      <c r="K28" s="31">
        <f t="shared" si="3"/>
        <v>-15.273877006592018</v>
      </c>
      <c r="L28" s="84">
        <v>286211677</v>
      </c>
      <c r="M28" s="85">
        <v>267358709</v>
      </c>
      <c r="N28" s="32">
        <f t="shared" si="4"/>
        <v>-71.81784375624898</v>
      </c>
      <c r="O28" s="31">
        <f t="shared" si="5"/>
        <v>-55.2906215596665</v>
      </c>
      <c r="P28" s="6"/>
      <c r="Q28" s="33"/>
    </row>
    <row r="29" spans="1:17" ht="13.5">
      <c r="A29" s="7"/>
      <c r="B29" s="29" t="s">
        <v>33</v>
      </c>
      <c r="C29" s="63">
        <v>767065000</v>
      </c>
      <c r="D29" s="64">
        <v>651500000</v>
      </c>
      <c r="E29" s="65">
        <f t="shared" si="0"/>
        <v>-115565000</v>
      </c>
      <c r="F29" s="63">
        <v>808000000</v>
      </c>
      <c r="G29" s="64">
        <v>726000000</v>
      </c>
      <c r="H29" s="65">
        <f t="shared" si="1"/>
        <v>-82000000</v>
      </c>
      <c r="I29" s="65">
        <v>821500000</v>
      </c>
      <c r="J29" s="30">
        <f t="shared" si="2"/>
        <v>-15.06586795121665</v>
      </c>
      <c r="K29" s="31">
        <f t="shared" si="3"/>
        <v>-10.14851485148515</v>
      </c>
      <c r="L29" s="84">
        <v>286211677</v>
      </c>
      <c r="M29" s="85">
        <v>267358709</v>
      </c>
      <c r="N29" s="32">
        <f t="shared" si="4"/>
        <v>-40.37745811468063</v>
      </c>
      <c r="O29" s="31">
        <f t="shared" si="5"/>
        <v>-30.67040542898492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38640000</v>
      </c>
      <c r="E30" s="65">
        <f t="shared" si="0"/>
        <v>38640000</v>
      </c>
      <c r="F30" s="63">
        <v>0</v>
      </c>
      <c r="G30" s="64">
        <v>46000000</v>
      </c>
      <c r="H30" s="65">
        <f t="shared" si="1"/>
        <v>46000000</v>
      </c>
      <c r="I30" s="65">
        <v>0</v>
      </c>
      <c r="J30" s="30">
        <f t="shared" si="2"/>
        <v>0</v>
      </c>
      <c r="K30" s="31">
        <f t="shared" si="3"/>
        <v>0</v>
      </c>
      <c r="L30" s="84">
        <v>286211677</v>
      </c>
      <c r="M30" s="85">
        <v>267358709</v>
      </c>
      <c r="N30" s="32">
        <f t="shared" si="4"/>
        <v>13.500497395848738</v>
      </c>
      <c r="O30" s="31">
        <f t="shared" si="5"/>
        <v>17.205349386991543</v>
      </c>
      <c r="P30" s="6"/>
      <c r="Q30" s="33"/>
    </row>
    <row r="31" spans="1:17" ht="13.5">
      <c r="A31" s="7"/>
      <c r="B31" s="29" t="s">
        <v>35</v>
      </c>
      <c r="C31" s="63">
        <v>1032121000</v>
      </c>
      <c r="D31" s="64">
        <v>1036571000</v>
      </c>
      <c r="E31" s="65">
        <f t="shared" si="0"/>
        <v>4450000</v>
      </c>
      <c r="F31" s="63">
        <v>1176566500</v>
      </c>
      <c r="G31" s="64">
        <v>1151266000</v>
      </c>
      <c r="H31" s="65">
        <f t="shared" si="1"/>
        <v>-25300500</v>
      </c>
      <c r="I31" s="65">
        <v>1036000000</v>
      </c>
      <c r="J31" s="30">
        <f t="shared" si="2"/>
        <v>0.4311509987685552</v>
      </c>
      <c r="K31" s="31">
        <f t="shared" si="3"/>
        <v>-2.150367191314728</v>
      </c>
      <c r="L31" s="84">
        <v>286211677</v>
      </c>
      <c r="M31" s="85">
        <v>267358709</v>
      </c>
      <c r="N31" s="32">
        <f t="shared" si="4"/>
        <v>1.5547933077517309</v>
      </c>
      <c r="O31" s="31">
        <f t="shared" si="5"/>
        <v>-9.463129177512599</v>
      </c>
      <c r="P31" s="6"/>
      <c r="Q31" s="33"/>
    </row>
    <row r="32" spans="1:17" ht="13.5">
      <c r="A32" s="7"/>
      <c r="B32" s="29" t="s">
        <v>36</v>
      </c>
      <c r="C32" s="63">
        <v>4394758249</v>
      </c>
      <c r="D32" s="64">
        <v>4958995981</v>
      </c>
      <c r="E32" s="65">
        <f t="shared" si="0"/>
        <v>564237732</v>
      </c>
      <c r="F32" s="63">
        <v>4105124526</v>
      </c>
      <c r="G32" s="64">
        <v>4581608027</v>
      </c>
      <c r="H32" s="65">
        <f t="shared" si="1"/>
        <v>476483501</v>
      </c>
      <c r="I32" s="65">
        <v>4562355404</v>
      </c>
      <c r="J32" s="30">
        <f t="shared" si="2"/>
        <v>12.838879866222195</v>
      </c>
      <c r="K32" s="31">
        <f t="shared" si="3"/>
        <v>11.607041345083912</v>
      </c>
      <c r="L32" s="84">
        <v>286211677</v>
      </c>
      <c r="M32" s="85">
        <v>267358709</v>
      </c>
      <c r="N32" s="32">
        <f t="shared" si="4"/>
        <v>197.14001116732913</v>
      </c>
      <c r="O32" s="31">
        <f t="shared" si="5"/>
        <v>178.21880677917247</v>
      </c>
      <c r="P32" s="6"/>
      <c r="Q32" s="33"/>
    </row>
    <row r="33" spans="1:17" ht="14.25" thickBot="1">
      <c r="A33" s="7"/>
      <c r="B33" s="57" t="s">
        <v>37</v>
      </c>
      <c r="C33" s="81">
        <v>7130995304</v>
      </c>
      <c r="D33" s="82">
        <v>7417206981</v>
      </c>
      <c r="E33" s="83">
        <f t="shared" si="0"/>
        <v>286211677</v>
      </c>
      <c r="F33" s="81">
        <v>7057515318</v>
      </c>
      <c r="G33" s="82">
        <v>7324874027</v>
      </c>
      <c r="H33" s="83">
        <f t="shared" si="1"/>
        <v>267358709</v>
      </c>
      <c r="I33" s="83">
        <v>7400855404</v>
      </c>
      <c r="J33" s="58">
        <f t="shared" si="2"/>
        <v>4.0136287404291915</v>
      </c>
      <c r="K33" s="59">
        <f t="shared" si="3"/>
        <v>3.7882837932793274</v>
      </c>
      <c r="L33" s="96">
        <v>286211677</v>
      </c>
      <c r="M33" s="97">
        <v>267358709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10644327000</v>
      </c>
      <c r="D8" s="64">
        <v>12292550028</v>
      </c>
      <c r="E8" s="65">
        <f>($D8-$C8)</f>
        <v>1648223028</v>
      </c>
      <c r="F8" s="63">
        <v>11272342000</v>
      </c>
      <c r="G8" s="64">
        <v>12956348000</v>
      </c>
      <c r="H8" s="65">
        <f>($G8-$F8)</f>
        <v>1684006000</v>
      </c>
      <c r="I8" s="65">
        <v>13630078000</v>
      </c>
      <c r="J8" s="30">
        <f>IF($C8=0,0,($E8/$C8)*100)</f>
        <v>15.484520796852633</v>
      </c>
      <c r="K8" s="31">
        <f>IF($F8=0,0,($H8/$F8)*100)</f>
        <v>14.939273489040698</v>
      </c>
      <c r="L8" s="84">
        <v>427323789</v>
      </c>
      <c r="M8" s="85">
        <v>1081458001</v>
      </c>
      <c r="N8" s="32">
        <f>IF($L8=0,0,($E8/$L8)*100)</f>
        <v>385.7082311885988</v>
      </c>
      <c r="O8" s="31">
        <f>IF($M8=0,0,($H8/$M8)*100)</f>
        <v>155.71626438038624</v>
      </c>
      <c r="P8" s="6"/>
      <c r="Q8" s="33"/>
    </row>
    <row r="9" spans="1:17" ht="13.5">
      <c r="A9" s="3"/>
      <c r="B9" s="29" t="s">
        <v>16</v>
      </c>
      <c r="C9" s="63">
        <v>32953968000</v>
      </c>
      <c r="D9" s="64">
        <v>31199711998</v>
      </c>
      <c r="E9" s="65">
        <f>($D9-$C9)</f>
        <v>-1754256002</v>
      </c>
      <c r="F9" s="63">
        <v>35406809000</v>
      </c>
      <c r="G9" s="64">
        <v>33903933998</v>
      </c>
      <c r="H9" s="65">
        <f>($G9-$F9)</f>
        <v>-1502875002</v>
      </c>
      <c r="I9" s="65">
        <v>36151873997</v>
      </c>
      <c r="J9" s="30">
        <f>IF($C9=0,0,($E9/$C9)*100)</f>
        <v>-5.3233528721032926</v>
      </c>
      <c r="K9" s="31">
        <f>IF($F9=0,0,($H9/$F9)*100)</f>
        <v>-4.244593185451985</v>
      </c>
      <c r="L9" s="84">
        <v>427323789</v>
      </c>
      <c r="M9" s="85">
        <v>1081458001</v>
      </c>
      <c r="N9" s="32">
        <f>IF($L9=0,0,($E9/$L9)*100)</f>
        <v>-410.52149380805946</v>
      </c>
      <c r="O9" s="31">
        <f>IF($M9=0,0,($H9/$M9)*100)</f>
        <v>-138.9674865422721</v>
      </c>
      <c r="P9" s="6"/>
      <c r="Q9" s="33"/>
    </row>
    <row r="10" spans="1:17" ht="13.5">
      <c r="A10" s="3"/>
      <c r="B10" s="29" t="s">
        <v>17</v>
      </c>
      <c r="C10" s="63">
        <v>13459798000</v>
      </c>
      <c r="D10" s="64">
        <v>13993154763</v>
      </c>
      <c r="E10" s="65">
        <f aca="true" t="shared" si="0" ref="E10:E33">($D10-$C10)</f>
        <v>533356763</v>
      </c>
      <c r="F10" s="63">
        <v>14518913000</v>
      </c>
      <c r="G10" s="64">
        <v>15419240003</v>
      </c>
      <c r="H10" s="65">
        <f aca="true" t="shared" si="1" ref="H10:H33">($G10-$F10)</f>
        <v>900327003</v>
      </c>
      <c r="I10" s="65">
        <v>16847345003</v>
      </c>
      <c r="J10" s="30">
        <f aca="true" t="shared" si="2" ref="J10:J33">IF($C10=0,0,($E10/$C10)*100)</f>
        <v>3.9625911399264684</v>
      </c>
      <c r="K10" s="31">
        <f aca="true" t="shared" si="3" ref="K10:K33">IF($F10=0,0,($H10/$F10)*100)</f>
        <v>6.201063419830397</v>
      </c>
      <c r="L10" s="84">
        <v>427323789</v>
      </c>
      <c r="M10" s="85">
        <v>1081458001</v>
      </c>
      <c r="N10" s="32">
        <f aca="true" t="shared" si="4" ref="N10:N33">IF($L10=0,0,($E10/$L10)*100)</f>
        <v>124.81326261946066</v>
      </c>
      <c r="O10" s="31">
        <f aca="true" t="shared" si="5" ref="O10:O33">IF($M10=0,0,($H10/$M10)*100)</f>
        <v>83.25122216188588</v>
      </c>
      <c r="P10" s="6"/>
      <c r="Q10" s="33"/>
    </row>
    <row r="11" spans="1:17" ht="13.5">
      <c r="A11" s="7"/>
      <c r="B11" s="34" t="s">
        <v>18</v>
      </c>
      <c r="C11" s="66">
        <v>57058093000</v>
      </c>
      <c r="D11" s="67">
        <v>57485416789</v>
      </c>
      <c r="E11" s="68">
        <f t="shared" si="0"/>
        <v>427323789</v>
      </c>
      <c r="F11" s="66">
        <v>61198064000</v>
      </c>
      <c r="G11" s="67">
        <v>62279522001</v>
      </c>
      <c r="H11" s="68">
        <f t="shared" si="1"/>
        <v>1081458001</v>
      </c>
      <c r="I11" s="68">
        <v>66629297000</v>
      </c>
      <c r="J11" s="35">
        <f t="shared" si="2"/>
        <v>0.7489275693108075</v>
      </c>
      <c r="K11" s="36">
        <f t="shared" si="3"/>
        <v>1.7671441387426896</v>
      </c>
      <c r="L11" s="86">
        <v>427323789</v>
      </c>
      <c r="M11" s="87">
        <v>1081458001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14688130564</v>
      </c>
      <c r="D13" s="64">
        <v>15085408087</v>
      </c>
      <c r="E13" s="65">
        <f t="shared" si="0"/>
        <v>397277523</v>
      </c>
      <c r="F13" s="63">
        <v>15740519832</v>
      </c>
      <c r="G13" s="64">
        <v>16348805980</v>
      </c>
      <c r="H13" s="65">
        <f t="shared" si="1"/>
        <v>608286148</v>
      </c>
      <c r="I13" s="65">
        <v>17446958968</v>
      </c>
      <c r="J13" s="30">
        <f t="shared" si="2"/>
        <v>2.70475212123802</v>
      </c>
      <c r="K13" s="31">
        <f t="shared" si="3"/>
        <v>3.8644603513244378</v>
      </c>
      <c r="L13" s="84">
        <v>857051192</v>
      </c>
      <c r="M13" s="85">
        <v>1568722986</v>
      </c>
      <c r="N13" s="32">
        <f t="shared" si="4"/>
        <v>46.35400157053862</v>
      </c>
      <c r="O13" s="31">
        <f t="shared" si="5"/>
        <v>38.775880345263204</v>
      </c>
      <c r="P13" s="6"/>
      <c r="Q13" s="33"/>
    </row>
    <row r="14" spans="1:17" ht="13.5">
      <c r="A14" s="3"/>
      <c r="B14" s="29" t="s">
        <v>21</v>
      </c>
      <c r="C14" s="63">
        <v>3032642000</v>
      </c>
      <c r="D14" s="64">
        <v>4136711423</v>
      </c>
      <c r="E14" s="65">
        <f t="shared" si="0"/>
        <v>1104069423</v>
      </c>
      <c r="F14" s="63">
        <v>3251611000</v>
      </c>
      <c r="G14" s="64">
        <v>4223352770</v>
      </c>
      <c r="H14" s="65">
        <f t="shared" si="1"/>
        <v>971741770</v>
      </c>
      <c r="I14" s="65">
        <v>3776766885</v>
      </c>
      <c r="J14" s="30">
        <f t="shared" si="2"/>
        <v>36.40619047681856</v>
      </c>
      <c r="K14" s="31">
        <f t="shared" si="3"/>
        <v>29.884933037808025</v>
      </c>
      <c r="L14" s="84">
        <v>857051192</v>
      </c>
      <c r="M14" s="85">
        <v>1568722986</v>
      </c>
      <c r="N14" s="32">
        <f t="shared" si="4"/>
        <v>128.82187590493427</v>
      </c>
      <c r="O14" s="31">
        <f t="shared" si="5"/>
        <v>61.94476517984802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857051192</v>
      </c>
      <c r="M15" s="85">
        <v>1568722986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18344963000</v>
      </c>
      <c r="D16" s="64">
        <v>18393191428</v>
      </c>
      <c r="E16" s="65">
        <f t="shared" si="0"/>
        <v>48228428</v>
      </c>
      <c r="F16" s="63">
        <v>19671886000</v>
      </c>
      <c r="G16" s="64">
        <v>19725369992</v>
      </c>
      <c r="H16" s="65">
        <f t="shared" si="1"/>
        <v>53483992</v>
      </c>
      <c r="I16" s="65">
        <v>20701232508</v>
      </c>
      <c r="J16" s="30">
        <f t="shared" si="2"/>
        <v>0.2628973849661076</v>
      </c>
      <c r="K16" s="31">
        <f t="shared" si="3"/>
        <v>0.271880347415596</v>
      </c>
      <c r="L16" s="84">
        <v>857051192</v>
      </c>
      <c r="M16" s="85">
        <v>1568722986</v>
      </c>
      <c r="N16" s="32">
        <f t="shared" si="4"/>
        <v>5.627251726638985</v>
      </c>
      <c r="O16" s="31">
        <f t="shared" si="5"/>
        <v>3.409396845543513</v>
      </c>
      <c r="P16" s="6"/>
      <c r="Q16" s="33"/>
    </row>
    <row r="17" spans="1:17" ht="13.5">
      <c r="A17" s="3"/>
      <c r="B17" s="29" t="s">
        <v>23</v>
      </c>
      <c r="C17" s="63">
        <v>19852623008</v>
      </c>
      <c r="D17" s="64">
        <v>19160098826</v>
      </c>
      <c r="E17" s="65">
        <f t="shared" si="0"/>
        <v>-692524182</v>
      </c>
      <c r="F17" s="63">
        <v>21268120557</v>
      </c>
      <c r="G17" s="64">
        <v>21203331633</v>
      </c>
      <c r="H17" s="65">
        <f t="shared" si="1"/>
        <v>-64788924</v>
      </c>
      <c r="I17" s="65">
        <v>22598078088</v>
      </c>
      <c r="J17" s="42">
        <f t="shared" si="2"/>
        <v>-3.488325858607872</v>
      </c>
      <c r="K17" s="31">
        <f t="shared" si="3"/>
        <v>-0.30462928694785846</v>
      </c>
      <c r="L17" s="88">
        <v>857051192</v>
      </c>
      <c r="M17" s="85">
        <v>1568722986</v>
      </c>
      <c r="N17" s="32">
        <f t="shared" si="4"/>
        <v>-80.80312920211189</v>
      </c>
      <c r="O17" s="31">
        <f t="shared" si="5"/>
        <v>-4.130042370654725</v>
      </c>
      <c r="P17" s="6"/>
      <c r="Q17" s="33"/>
    </row>
    <row r="18" spans="1:17" ht="13.5">
      <c r="A18" s="3"/>
      <c r="B18" s="34" t="s">
        <v>24</v>
      </c>
      <c r="C18" s="66">
        <v>55918358572</v>
      </c>
      <c r="D18" s="67">
        <v>56775409764</v>
      </c>
      <c r="E18" s="68">
        <f t="shared" si="0"/>
        <v>857051192</v>
      </c>
      <c r="F18" s="66">
        <v>59932137389</v>
      </c>
      <c r="G18" s="67">
        <v>61500860375</v>
      </c>
      <c r="H18" s="68">
        <f t="shared" si="1"/>
        <v>1568722986</v>
      </c>
      <c r="I18" s="68">
        <v>64523036449</v>
      </c>
      <c r="J18" s="43">
        <f t="shared" si="2"/>
        <v>1.5326830291280247</v>
      </c>
      <c r="K18" s="36">
        <f t="shared" si="3"/>
        <v>2.6174988150646614</v>
      </c>
      <c r="L18" s="89">
        <v>857051192</v>
      </c>
      <c r="M18" s="87">
        <v>1568722986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1139734428</v>
      </c>
      <c r="D19" s="73">
        <v>710007025</v>
      </c>
      <c r="E19" s="74">
        <f t="shared" si="0"/>
        <v>-429727403</v>
      </c>
      <c r="F19" s="75">
        <v>1265926611</v>
      </c>
      <c r="G19" s="76">
        <v>778661626</v>
      </c>
      <c r="H19" s="77">
        <f t="shared" si="1"/>
        <v>-487264985</v>
      </c>
      <c r="I19" s="77">
        <v>2106260551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2265938600</v>
      </c>
      <c r="D22" s="64">
        <v>2988368992</v>
      </c>
      <c r="E22" s="65">
        <f t="shared" si="0"/>
        <v>722430392</v>
      </c>
      <c r="F22" s="63">
        <v>2197260900</v>
      </c>
      <c r="G22" s="64">
        <v>2761550000</v>
      </c>
      <c r="H22" s="65">
        <f t="shared" si="1"/>
        <v>564289100</v>
      </c>
      <c r="I22" s="65">
        <v>2675000000</v>
      </c>
      <c r="J22" s="30">
        <f t="shared" si="2"/>
        <v>31.88216979930524</v>
      </c>
      <c r="K22" s="31">
        <f t="shared" si="3"/>
        <v>25.681479154341663</v>
      </c>
      <c r="L22" s="84">
        <v>-779434588</v>
      </c>
      <c r="M22" s="85">
        <v>-838135216</v>
      </c>
      <c r="N22" s="32">
        <f t="shared" si="4"/>
        <v>-92.68646825819333</v>
      </c>
      <c r="O22" s="31">
        <f t="shared" si="5"/>
        <v>-67.32673788521492</v>
      </c>
      <c r="P22" s="6"/>
      <c r="Q22" s="33"/>
    </row>
    <row r="23" spans="1:17" ht="13.5">
      <c r="A23" s="7"/>
      <c r="B23" s="29" t="s">
        <v>28</v>
      </c>
      <c r="C23" s="63">
        <v>3574493246</v>
      </c>
      <c r="D23" s="64">
        <v>2020580672</v>
      </c>
      <c r="E23" s="65">
        <f t="shared" si="0"/>
        <v>-1553912574</v>
      </c>
      <c r="F23" s="63">
        <v>3957038003</v>
      </c>
      <c r="G23" s="64">
        <v>2868195687</v>
      </c>
      <c r="H23" s="65">
        <f t="shared" si="1"/>
        <v>-1088842316</v>
      </c>
      <c r="I23" s="65">
        <v>3024369297</v>
      </c>
      <c r="J23" s="30">
        <f t="shared" si="2"/>
        <v>-43.47224814982907</v>
      </c>
      <c r="K23" s="31">
        <f t="shared" si="3"/>
        <v>-27.51659992081203</v>
      </c>
      <c r="L23" s="84">
        <v>-779434588</v>
      </c>
      <c r="M23" s="85">
        <v>-838135216</v>
      </c>
      <c r="N23" s="32">
        <f t="shared" si="4"/>
        <v>199.36407723286717</v>
      </c>
      <c r="O23" s="31">
        <f t="shared" si="5"/>
        <v>129.91248848801504</v>
      </c>
      <c r="P23" s="6"/>
      <c r="Q23" s="33"/>
    </row>
    <row r="24" spans="1:17" ht="13.5">
      <c r="A24" s="7"/>
      <c r="B24" s="29" t="s">
        <v>29</v>
      </c>
      <c r="C24" s="63">
        <v>2693432400</v>
      </c>
      <c r="D24" s="64">
        <v>2745479994</v>
      </c>
      <c r="E24" s="65">
        <f t="shared" si="0"/>
        <v>52047594</v>
      </c>
      <c r="F24" s="63">
        <v>2864176000</v>
      </c>
      <c r="G24" s="64">
        <v>2550594000</v>
      </c>
      <c r="H24" s="65">
        <f t="shared" si="1"/>
        <v>-313582000</v>
      </c>
      <c r="I24" s="65">
        <v>2710698000</v>
      </c>
      <c r="J24" s="30">
        <f t="shared" si="2"/>
        <v>1.9323890957872194</v>
      </c>
      <c r="K24" s="31">
        <f t="shared" si="3"/>
        <v>-10.94841937087665</v>
      </c>
      <c r="L24" s="84">
        <v>-779434588</v>
      </c>
      <c r="M24" s="85">
        <v>-838135216</v>
      </c>
      <c r="N24" s="32">
        <f t="shared" si="4"/>
        <v>-6.677608974673831</v>
      </c>
      <c r="O24" s="31">
        <f t="shared" si="5"/>
        <v>37.41424939719989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-779434588</v>
      </c>
      <c r="M25" s="85">
        <v>-838135216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8533864246</v>
      </c>
      <c r="D26" s="67">
        <v>7754429658</v>
      </c>
      <c r="E26" s="68">
        <f t="shared" si="0"/>
        <v>-779434588</v>
      </c>
      <c r="F26" s="66">
        <v>9018474903</v>
      </c>
      <c r="G26" s="67">
        <v>8180339687</v>
      </c>
      <c r="H26" s="68">
        <f t="shared" si="1"/>
        <v>-838135216</v>
      </c>
      <c r="I26" s="68">
        <v>8410067297</v>
      </c>
      <c r="J26" s="43">
        <f t="shared" si="2"/>
        <v>-9.133430829595598</v>
      </c>
      <c r="K26" s="36">
        <f t="shared" si="3"/>
        <v>-9.293536047000519</v>
      </c>
      <c r="L26" s="89">
        <v>-779434588</v>
      </c>
      <c r="M26" s="87">
        <v>-838135216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1555675743</v>
      </c>
      <c r="D28" s="64">
        <v>1296899026</v>
      </c>
      <c r="E28" s="65">
        <f t="shared" si="0"/>
        <v>-258776717</v>
      </c>
      <c r="F28" s="63">
        <v>1365512000</v>
      </c>
      <c r="G28" s="64">
        <v>1214411000</v>
      </c>
      <c r="H28" s="65">
        <f t="shared" si="1"/>
        <v>-151101000</v>
      </c>
      <c r="I28" s="65">
        <v>920600000</v>
      </c>
      <c r="J28" s="30">
        <f t="shared" si="2"/>
        <v>-16.63436086629269</v>
      </c>
      <c r="K28" s="31">
        <f t="shared" si="3"/>
        <v>-11.065519746439431</v>
      </c>
      <c r="L28" s="84">
        <v>-779434588</v>
      </c>
      <c r="M28" s="85">
        <v>-838135216</v>
      </c>
      <c r="N28" s="32">
        <f t="shared" si="4"/>
        <v>33.200568846195466</v>
      </c>
      <c r="O28" s="31">
        <f t="shared" si="5"/>
        <v>18.028236627632648</v>
      </c>
      <c r="P28" s="6"/>
      <c r="Q28" s="33"/>
    </row>
    <row r="29" spans="1:17" ht="13.5">
      <c r="A29" s="7"/>
      <c r="B29" s="29" t="s">
        <v>33</v>
      </c>
      <c r="C29" s="63">
        <v>827538447</v>
      </c>
      <c r="D29" s="64">
        <v>860749988</v>
      </c>
      <c r="E29" s="65">
        <f t="shared" si="0"/>
        <v>33211541</v>
      </c>
      <c r="F29" s="63">
        <v>1268564002</v>
      </c>
      <c r="G29" s="64">
        <v>958864000</v>
      </c>
      <c r="H29" s="65">
        <f t="shared" si="1"/>
        <v>-309700002</v>
      </c>
      <c r="I29" s="65">
        <v>910408165</v>
      </c>
      <c r="J29" s="30">
        <f t="shared" si="2"/>
        <v>4.013292810793116</v>
      </c>
      <c r="K29" s="31">
        <f t="shared" si="3"/>
        <v>-24.413431368991347</v>
      </c>
      <c r="L29" s="84">
        <v>-779434588</v>
      </c>
      <c r="M29" s="85">
        <v>-838135216</v>
      </c>
      <c r="N29" s="32">
        <f t="shared" si="4"/>
        <v>-4.260978600554483</v>
      </c>
      <c r="O29" s="31">
        <f t="shared" si="5"/>
        <v>36.95107854768866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-779434588</v>
      </c>
      <c r="M30" s="85">
        <v>-838135216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2286718180</v>
      </c>
      <c r="D31" s="64">
        <v>1958197642</v>
      </c>
      <c r="E31" s="65">
        <f t="shared" si="0"/>
        <v>-328520538</v>
      </c>
      <c r="F31" s="63">
        <v>2441422000</v>
      </c>
      <c r="G31" s="64">
        <v>2362551687</v>
      </c>
      <c r="H31" s="65">
        <f t="shared" si="1"/>
        <v>-78870313</v>
      </c>
      <c r="I31" s="65">
        <v>2877980608</v>
      </c>
      <c r="J31" s="30">
        <f t="shared" si="2"/>
        <v>-14.366463732754337</v>
      </c>
      <c r="K31" s="31">
        <f t="shared" si="3"/>
        <v>-3.230507179832082</v>
      </c>
      <c r="L31" s="84">
        <v>-779434588</v>
      </c>
      <c r="M31" s="85">
        <v>-838135216</v>
      </c>
      <c r="N31" s="32">
        <f t="shared" si="4"/>
        <v>42.14857065080617</v>
      </c>
      <c r="O31" s="31">
        <f t="shared" si="5"/>
        <v>9.41021347085361</v>
      </c>
      <c r="P31" s="6"/>
      <c r="Q31" s="33"/>
    </row>
    <row r="32" spans="1:17" ht="13.5">
      <c r="A32" s="7"/>
      <c r="B32" s="29" t="s">
        <v>36</v>
      </c>
      <c r="C32" s="63">
        <v>3863931876</v>
      </c>
      <c r="D32" s="64">
        <v>3638583002</v>
      </c>
      <c r="E32" s="65">
        <f t="shared" si="0"/>
        <v>-225348874</v>
      </c>
      <c r="F32" s="63">
        <v>3942976901</v>
      </c>
      <c r="G32" s="64">
        <v>3644513000</v>
      </c>
      <c r="H32" s="65">
        <f t="shared" si="1"/>
        <v>-298463901</v>
      </c>
      <c r="I32" s="65">
        <v>3701078524</v>
      </c>
      <c r="J32" s="30">
        <f t="shared" si="2"/>
        <v>-5.832113019375604</v>
      </c>
      <c r="K32" s="31">
        <f t="shared" si="3"/>
        <v>-7.569506707592047</v>
      </c>
      <c r="L32" s="84">
        <v>-779434588</v>
      </c>
      <c r="M32" s="85">
        <v>-838135216</v>
      </c>
      <c r="N32" s="32">
        <f t="shared" si="4"/>
        <v>28.911839103552843</v>
      </c>
      <c r="O32" s="31">
        <f t="shared" si="5"/>
        <v>35.61047135382508</v>
      </c>
      <c r="P32" s="6"/>
      <c r="Q32" s="33"/>
    </row>
    <row r="33" spans="1:17" ht="14.25" thickBot="1">
      <c r="A33" s="7"/>
      <c r="B33" s="57" t="s">
        <v>37</v>
      </c>
      <c r="C33" s="81">
        <v>8533864246</v>
      </c>
      <c r="D33" s="82">
        <v>7754429658</v>
      </c>
      <c r="E33" s="83">
        <f t="shared" si="0"/>
        <v>-779434588</v>
      </c>
      <c r="F33" s="81">
        <v>9018474903</v>
      </c>
      <c r="G33" s="82">
        <v>8180339687</v>
      </c>
      <c r="H33" s="83">
        <f t="shared" si="1"/>
        <v>-838135216</v>
      </c>
      <c r="I33" s="83">
        <v>8410067297</v>
      </c>
      <c r="J33" s="58">
        <f t="shared" si="2"/>
        <v>-9.133430829595598</v>
      </c>
      <c r="K33" s="59">
        <f t="shared" si="3"/>
        <v>-9.293536047000519</v>
      </c>
      <c r="L33" s="96">
        <v>-779434588</v>
      </c>
      <c r="M33" s="97">
        <v>-838135216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7399474136</v>
      </c>
      <c r="D8" s="64">
        <v>8219104268</v>
      </c>
      <c r="E8" s="65">
        <f>($D8-$C8)</f>
        <v>819630132</v>
      </c>
      <c r="F8" s="63">
        <v>7843442585</v>
      </c>
      <c r="G8" s="64">
        <v>8662935899</v>
      </c>
      <c r="H8" s="65">
        <f>($G8-$F8)</f>
        <v>819493314</v>
      </c>
      <c r="I8" s="65">
        <v>9130734437</v>
      </c>
      <c r="J8" s="30">
        <f>IF($C8=0,0,($E8/$C8)*100)</f>
        <v>11.076870017185772</v>
      </c>
      <c r="K8" s="31">
        <f>IF($F8=0,0,($H8/$F8)*100)</f>
        <v>10.448133011991697</v>
      </c>
      <c r="L8" s="84">
        <v>6627693146</v>
      </c>
      <c r="M8" s="85">
        <v>7373681869</v>
      </c>
      <c r="N8" s="32">
        <f>IF($L8=0,0,($E8/$L8)*100)</f>
        <v>12.366748338291279</v>
      </c>
      <c r="O8" s="31">
        <f>IF($M8=0,0,($H8/$M8)*100)</f>
        <v>11.113760107352416</v>
      </c>
      <c r="P8" s="6"/>
      <c r="Q8" s="33"/>
    </row>
    <row r="9" spans="1:17" ht="13.5">
      <c r="A9" s="3"/>
      <c r="B9" s="29" t="s">
        <v>16</v>
      </c>
      <c r="C9" s="63">
        <v>19940698266</v>
      </c>
      <c r="D9" s="64">
        <v>25538828938</v>
      </c>
      <c r="E9" s="65">
        <f>($D9-$C9)</f>
        <v>5598130672</v>
      </c>
      <c r="F9" s="63">
        <v>21032728232</v>
      </c>
      <c r="G9" s="64">
        <v>27518601406</v>
      </c>
      <c r="H9" s="65">
        <f>($G9-$F9)</f>
        <v>6485873174</v>
      </c>
      <c r="I9" s="65">
        <v>29182849406</v>
      </c>
      <c r="J9" s="30">
        <f>IF($C9=0,0,($E9/$C9)*100)</f>
        <v>28.073894892362546</v>
      </c>
      <c r="K9" s="31">
        <f>IF($F9=0,0,($H9/$F9)*100)</f>
        <v>30.837051201622735</v>
      </c>
      <c r="L9" s="84">
        <v>6627693146</v>
      </c>
      <c r="M9" s="85">
        <v>7373681869</v>
      </c>
      <c r="N9" s="32">
        <f>IF($L9=0,0,($E9/$L9)*100)</f>
        <v>84.46574922344783</v>
      </c>
      <c r="O9" s="31">
        <f>IF($M9=0,0,($H9/$M9)*100)</f>
        <v>87.95976405311879</v>
      </c>
      <c r="P9" s="6"/>
      <c r="Q9" s="33"/>
    </row>
    <row r="10" spans="1:17" ht="13.5">
      <c r="A10" s="3"/>
      <c r="B10" s="29" t="s">
        <v>17</v>
      </c>
      <c r="C10" s="63">
        <v>7087145396</v>
      </c>
      <c r="D10" s="64">
        <v>7297077738</v>
      </c>
      <c r="E10" s="65">
        <f aca="true" t="shared" si="0" ref="E10:E33">($D10-$C10)</f>
        <v>209932342</v>
      </c>
      <c r="F10" s="63">
        <v>7600867858</v>
      </c>
      <c r="G10" s="64">
        <v>7669183239</v>
      </c>
      <c r="H10" s="65">
        <f aca="true" t="shared" si="1" ref="H10:H33">($G10-$F10)</f>
        <v>68315381</v>
      </c>
      <c r="I10" s="65">
        <v>8281752879</v>
      </c>
      <c r="J10" s="30">
        <f aca="true" t="shared" si="2" ref="J10:J33">IF($C10=0,0,($E10/$C10)*100)</f>
        <v>2.9621565562699796</v>
      </c>
      <c r="K10" s="31">
        <f aca="true" t="shared" si="3" ref="K10:K33">IF($F10=0,0,($H10/$F10)*100)</f>
        <v>0.8987839583094092</v>
      </c>
      <c r="L10" s="84">
        <v>6627693146</v>
      </c>
      <c r="M10" s="85">
        <v>7373681869</v>
      </c>
      <c r="N10" s="32">
        <f aca="true" t="shared" si="4" ref="N10:N33">IF($L10=0,0,($E10/$L10)*100)</f>
        <v>3.167502438260892</v>
      </c>
      <c r="O10" s="31">
        <f aca="true" t="shared" si="5" ref="O10:O33">IF($M10=0,0,($H10/$M10)*100)</f>
        <v>0.926475839528791</v>
      </c>
      <c r="P10" s="6"/>
      <c r="Q10" s="33"/>
    </row>
    <row r="11" spans="1:17" ht="13.5">
      <c r="A11" s="7"/>
      <c r="B11" s="34" t="s">
        <v>18</v>
      </c>
      <c r="C11" s="66">
        <v>34427317798</v>
      </c>
      <c r="D11" s="67">
        <v>41055010944</v>
      </c>
      <c r="E11" s="68">
        <f t="shared" si="0"/>
        <v>6627693146</v>
      </c>
      <c r="F11" s="66">
        <v>36477038675</v>
      </c>
      <c r="G11" s="67">
        <v>43850720544</v>
      </c>
      <c r="H11" s="68">
        <f t="shared" si="1"/>
        <v>7373681869</v>
      </c>
      <c r="I11" s="68">
        <v>46595336722</v>
      </c>
      <c r="J11" s="35">
        <f t="shared" si="2"/>
        <v>19.251261991676348</v>
      </c>
      <c r="K11" s="36">
        <f t="shared" si="3"/>
        <v>20.214584672559084</v>
      </c>
      <c r="L11" s="86">
        <v>6627693146</v>
      </c>
      <c r="M11" s="87">
        <v>7373681869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10209723146</v>
      </c>
      <c r="D13" s="64">
        <v>10513510416</v>
      </c>
      <c r="E13" s="65">
        <f t="shared" si="0"/>
        <v>303787270</v>
      </c>
      <c r="F13" s="63">
        <v>10755822981</v>
      </c>
      <c r="G13" s="64">
        <v>11502161013</v>
      </c>
      <c r="H13" s="65">
        <f t="shared" si="1"/>
        <v>746338032</v>
      </c>
      <c r="I13" s="65">
        <v>12273028890</v>
      </c>
      <c r="J13" s="30">
        <f t="shared" si="2"/>
        <v>2.9754702028234608</v>
      </c>
      <c r="K13" s="31">
        <f t="shared" si="3"/>
        <v>6.938920743846333</v>
      </c>
      <c r="L13" s="84">
        <v>1184671935</v>
      </c>
      <c r="M13" s="85">
        <v>1529112578</v>
      </c>
      <c r="N13" s="32">
        <f t="shared" si="4"/>
        <v>25.643155799077828</v>
      </c>
      <c r="O13" s="31">
        <f t="shared" si="5"/>
        <v>48.80857320369253</v>
      </c>
      <c r="P13" s="6"/>
      <c r="Q13" s="33"/>
    </row>
    <row r="14" spans="1:17" ht="13.5">
      <c r="A14" s="3"/>
      <c r="B14" s="29" t="s">
        <v>21</v>
      </c>
      <c r="C14" s="63">
        <v>1756269536</v>
      </c>
      <c r="D14" s="64">
        <v>1640525018</v>
      </c>
      <c r="E14" s="65">
        <f t="shared" si="0"/>
        <v>-115744518</v>
      </c>
      <c r="F14" s="63">
        <v>1727584279</v>
      </c>
      <c r="G14" s="64">
        <v>1757489494</v>
      </c>
      <c r="H14" s="65">
        <f t="shared" si="1"/>
        <v>29905215</v>
      </c>
      <c r="I14" s="65">
        <v>1862511183</v>
      </c>
      <c r="J14" s="30">
        <f t="shared" si="2"/>
        <v>-6.590361879396626</v>
      </c>
      <c r="K14" s="31">
        <f t="shared" si="3"/>
        <v>1.7310423209749526</v>
      </c>
      <c r="L14" s="84">
        <v>1184671935</v>
      </c>
      <c r="M14" s="85">
        <v>1529112578</v>
      </c>
      <c r="N14" s="32">
        <f t="shared" si="4"/>
        <v>-9.770174727740132</v>
      </c>
      <c r="O14" s="31">
        <f t="shared" si="5"/>
        <v>1.955723563474605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1184671935</v>
      </c>
      <c r="M15" s="85">
        <v>1529112578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11412246511</v>
      </c>
      <c r="D16" s="64">
        <v>12081171244</v>
      </c>
      <c r="E16" s="65">
        <f t="shared" si="0"/>
        <v>668924733</v>
      </c>
      <c r="F16" s="63">
        <v>12039920069</v>
      </c>
      <c r="G16" s="64">
        <v>13056869924</v>
      </c>
      <c r="H16" s="65">
        <f t="shared" si="1"/>
        <v>1016949855</v>
      </c>
      <c r="I16" s="65">
        <v>13760677456</v>
      </c>
      <c r="J16" s="30">
        <f t="shared" si="2"/>
        <v>5.861464106608975</v>
      </c>
      <c r="K16" s="31">
        <f t="shared" si="3"/>
        <v>8.446483441517273</v>
      </c>
      <c r="L16" s="84">
        <v>1184671935</v>
      </c>
      <c r="M16" s="85">
        <v>1529112578</v>
      </c>
      <c r="N16" s="32">
        <f t="shared" si="4"/>
        <v>56.4649767785712</v>
      </c>
      <c r="O16" s="31">
        <f t="shared" si="5"/>
        <v>66.50588515399681</v>
      </c>
      <c r="P16" s="6"/>
      <c r="Q16" s="33"/>
    </row>
    <row r="17" spans="1:17" ht="13.5">
      <c r="A17" s="3"/>
      <c r="B17" s="29" t="s">
        <v>23</v>
      </c>
      <c r="C17" s="63">
        <v>10883792965</v>
      </c>
      <c r="D17" s="64">
        <v>11211497415</v>
      </c>
      <c r="E17" s="65">
        <f t="shared" si="0"/>
        <v>327704450</v>
      </c>
      <c r="F17" s="63">
        <v>11670199790</v>
      </c>
      <c r="G17" s="64">
        <v>11406119266</v>
      </c>
      <c r="H17" s="65">
        <f t="shared" si="1"/>
        <v>-264080524</v>
      </c>
      <c r="I17" s="65">
        <v>11865139775</v>
      </c>
      <c r="J17" s="42">
        <f t="shared" si="2"/>
        <v>3.010939762028081</v>
      </c>
      <c r="K17" s="31">
        <f t="shared" si="3"/>
        <v>-2.26286206536315</v>
      </c>
      <c r="L17" s="88">
        <v>1184671935</v>
      </c>
      <c r="M17" s="85">
        <v>1529112578</v>
      </c>
      <c r="N17" s="32">
        <f t="shared" si="4"/>
        <v>27.662042150091114</v>
      </c>
      <c r="O17" s="31">
        <f t="shared" si="5"/>
        <v>-17.27018192116395</v>
      </c>
      <c r="P17" s="6"/>
      <c r="Q17" s="33"/>
    </row>
    <row r="18" spans="1:17" ht="13.5">
      <c r="A18" s="3"/>
      <c r="B18" s="34" t="s">
        <v>24</v>
      </c>
      <c r="C18" s="66">
        <v>34262032158</v>
      </c>
      <c r="D18" s="67">
        <v>35446704093</v>
      </c>
      <c r="E18" s="68">
        <f t="shared" si="0"/>
        <v>1184671935</v>
      </c>
      <c r="F18" s="66">
        <v>36193527119</v>
      </c>
      <c r="G18" s="67">
        <v>37722639697</v>
      </c>
      <c r="H18" s="68">
        <f t="shared" si="1"/>
        <v>1529112578</v>
      </c>
      <c r="I18" s="68">
        <v>39761357304</v>
      </c>
      <c r="J18" s="43">
        <f t="shared" si="2"/>
        <v>3.4576814636588495</v>
      </c>
      <c r="K18" s="36">
        <f t="shared" si="3"/>
        <v>4.224823330902402</v>
      </c>
      <c r="L18" s="89">
        <v>1184671935</v>
      </c>
      <c r="M18" s="87">
        <v>1529112578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165285640</v>
      </c>
      <c r="D19" s="73">
        <v>5608306851</v>
      </c>
      <c r="E19" s="74">
        <f t="shared" si="0"/>
        <v>5443021211</v>
      </c>
      <c r="F19" s="75">
        <v>283511556</v>
      </c>
      <c r="G19" s="76">
        <v>6128080847</v>
      </c>
      <c r="H19" s="77">
        <f t="shared" si="1"/>
        <v>5844569291</v>
      </c>
      <c r="I19" s="77">
        <v>6833979418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1300000000</v>
      </c>
      <c r="D22" s="64">
        <v>1472000000</v>
      </c>
      <c r="E22" s="65">
        <f t="shared" si="0"/>
        <v>172000000</v>
      </c>
      <c r="F22" s="63">
        <v>1300000000</v>
      </c>
      <c r="G22" s="64">
        <v>1413119602</v>
      </c>
      <c r="H22" s="65">
        <f t="shared" si="1"/>
        <v>113119602</v>
      </c>
      <c r="I22" s="65">
        <v>1408000000</v>
      </c>
      <c r="J22" s="30">
        <f t="shared" si="2"/>
        <v>13.230769230769232</v>
      </c>
      <c r="K22" s="31">
        <f t="shared" si="3"/>
        <v>8.701507846153845</v>
      </c>
      <c r="L22" s="84">
        <v>-204697136</v>
      </c>
      <c r="M22" s="85">
        <v>-143864560</v>
      </c>
      <c r="N22" s="32">
        <f t="shared" si="4"/>
        <v>-84.02657866204831</v>
      </c>
      <c r="O22" s="31">
        <f t="shared" si="5"/>
        <v>-78.62923432984468</v>
      </c>
      <c r="P22" s="6"/>
      <c r="Q22" s="33"/>
    </row>
    <row r="23" spans="1:17" ht="13.5">
      <c r="A23" s="7"/>
      <c r="B23" s="29" t="s">
        <v>28</v>
      </c>
      <c r="C23" s="63">
        <v>457120907</v>
      </c>
      <c r="D23" s="64">
        <v>419835241</v>
      </c>
      <c r="E23" s="65">
        <f t="shared" si="0"/>
        <v>-37285666</v>
      </c>
      <c r="F23" s="63">
        <v>455852811</v>
      </c>
      <c r="G23" s="64">
        <v>640038539</v>
      </c>
      <c r="H23" s="65">
        <f t="shared" si="1"/>
        <v>184185728</v>
      </c>
      <c r="I23" s="65">
        <v>531333314</v>
      </c>
      <c r="J23" s="30">
        <f t="shared" si="2"/>
        <v>-8.156631085788426</v>
      </c>
      <c r="K23" s="31">
        <f t="shared" si="3"/>
        <v>40.40464894709183</v>
      </c>
      <c r="L23" s="84">
        <v>-204697136</v>
      </c>
      <c r="M23" s="85">
        <v>-143864560</v>
      </c>
      <c r="N23" s="32">
        <f t="shared" si="4"/>
        <v>18.21504039020849</v>
      </c>
      <c r="O23" s="31">
        <f t="shared" si="5"/>
        <v>-128.0271722236526</v>
      </c>
      <c r="P23" s="6"/>
      <c r="Q23" s="33"/>
    </row>
    <row r="24" spans="1:17" ht="13.5">
      <c r="A24" s="7"/>
      <c r="B24" s="29" t="s">
        <v>29</v>
      </c>
      <c r="C24" s="63">
        <v>2233164480</v>
      </c>
      <c r="D24" s="64">
        <v>1893753010</v>
      </c>
      <c r="E24" s="65">
        <f t="shared" si="0"/>
        <v>-339411470</v>
      </c>
      <c r="F24" s="63">
        <v>2404501580</v>
      </c>
      <c r="G24" s="64">
        <v>1963331690</v>
      </c>
      <c r="H24" s="65">
        <f t="shared" si="1"/>
        <v>-441169890</v>
      </c>
      <c r="I24" s="65">
        <v>1930500270</v>
      </c>
      <c r="J24" s="30">
        <f t="shared" si="2"/>
        <v>-15.198677618228999</v>
      </c>
      <c r="K24" s="31">
        <f t="shared" si="3"/>
        <v>-18.347664799621384</v>
      </c>
      <c r="L24" s="84">
        <v>-204697136</v>
      </c>
      <c r="M24" s="85">
        <v>-143864560</v>
      </c>
      <c r="N24" s="32">
        <f t="shared" si="4"/>
        <v>165.81153827183982</v>
      </c>
      <c r="O24" s="31">
        <f t="shared" si="5"/>
        <v>306.6564065534973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-204697136</v>
      </c>
      <c r="M25" s="85">
        <v>-143864560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3990285387</v>
      </c>
      <c r="D26" s="67">
        <v>3785588251</v>
      </c>
      <c r="E26" s="68">
        <f t="shared" si="0"/>
        <v>-204697136</v>
      </c>
      <c r="F26" s="66">
        <v>4160354391</v>
      </c>
      <c r="G26" s="67">
        <v>4016489831</v>
      </c>
      <c r="H26" s="68">
        <f t="shared" si="1"/>
        <v>-143864560</v>
      </c>
      <c r="I26" s="68">
        <v>3869833584</v>
      </c>
      <c r="J26" s="43">
        <f t="shared" si="2"/>
        <v>-5.129887117018881</v>
      </c>
      <c r="K26" s="36">
        <f t="shared" si="3"/>
        <v>-3.457988105802211</v>
      </c>
      <c r="L26" s="89">
        <v>-204697136</v>
      </c>
      <c r="M26" s="87">
        <v>-143864560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409432580</v>
      </c>
      <c r="D28" s="64">
        <v>1416904996</v>
      </c>
      <c r="E28" s="65">
        <f t="shared" si="0"/>
        <v>1007472416</v>
      </c>
      <c r="F28" s="63">
        <v>516426018</v>
      </c>
      <c r="G28" s="64">
        <v>1392047972</v>
      </c>
      <c r="H28" s="65">
        <f t="shared" si="1"/>
        <v>875621954</v>
      </c>
      <c r="I28" s="65">
        <v>1323610404</v>
      </c>
      <c r="J28" s="30">
        <f t="shared" si="2"/>
        <v>246.06552219171226</v>
      </c>
      <c r="K28" s="31">
        <f t="shared" si="3"/>
        <v>169.55419043197782</v>
      </c>
      <c r="L28" s="84">
        <v>257679014</v>
      </c>
      <c r="M28" s="85">
        <v>463930804</v>
      </c>
      <c r="N28" s="32">
        <f t="shared" si="4"/>
        <v>390.9796146612079</v>
      </c>
      <c r="O28" s="31">
        <f t="shared" si="5"/>
        <v>188.7397746496695</v>
      </c>
      <c r="P28" s="6"/>
      <c r="Q28" s="33"/>
    </row>
    <row r="29" spans="1:17" ht="13.5">
      <c r="A29" s="7"/>
      <c r="B29" s="29" t="s">
        <v>33</v>
      </c>
      <c r="C29" s="63">
        <v>632276071</v>
      </c>
      <c r="D29" s="64">
        <v>666631321</v>
      </c>
      <c r="E29" s="65">
        <f t="shared" si="0"/>
        <v>34355250</v>
      </c>
      <c r="F29" s="63">
        <v>676300000</v>
      </c>
      <c r="G29" s="64">
        <v>609034952</v>
      </c>
      <c r="H29" s="65">
        <f t="shared" si="1"/>
        <v>-67265048</v>
      </c>
      <c r="I29" s="65">
        <v>967225000</v>
      </c>
      <c r="J29" s="30">
        <f t="shared" si="2"/>
        <v>5.433583773882849</v>
      </c>
      <c r="K29" s="31">
        <f t="shared" si="3"/>
        <v>-9.946036965843561</v>
      </c>
      <c r="L29" s="84">
        <v>257679014</v>
      </c>
      <c r="M29" s="85">
        <v>463930804</v>
      </c>
      <c r="N29" s="32">
        <f t="shared" si="4"/>
        <v>13.332575853460849</v>
      </c>
      <c r="O29" s="31">
        <f t="shared" si="5"/>
        <v>-14.498939803100463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345658350</v>
      </c>
      <c r="E30" s="65">
        <f t="shared" si="0"/>
        <v>345658350</v>
      </c>
      <c r="F30" s="63">
        <v>0</v>
      </c>
      <c r="G30" s="64">
        <v>286000000</v>
      </c>
      <c r="H30" s="65">
        <f t="shared" si="1"/>
        <v>286000000</v>
      </c>
      <c r="I30" s="65">
        <v>181800000</v>
      </c>
      <c r="J30" s="30">
        <f t="shared" si="2"/>
        <v>0</v>
      </c>
      <c r="K30" s="31">
        <f t="shared" si="3"/>
        <v>0</v>
      </c>
      <c r="L30" s="84">
        <v>257679014</v>
      </c>
      <c r="M30" s="85">
        <v>463930804</v>
      </c>
      <c r="N30" s="32">
        <f t="shared" si="4"/>
        <v>134.14299621621495</v>
      </c>
      <c r="O30" s="31">
        <f t="shared" si="5"/>
        <v>61.64712442763339</v>
      </c>
      <c r="P30" s="6"/>
      <c r="Q30" s="33"/>
    </row>
    <row r="31" spans="1:17" ht="13.5">
      <c r="A31" s="7"/>
      <c r="B31" s="29" t="s">
        <v>35</v>
      </c>
      <c r="C31" s="63">
        <v>1053272009</v>
      </c>
      <c r="D31" s="64">
        <v>1102119948</v>
      </c>
      <c r="E31" s="65">
        <f t="shared" si="0"/>
        <v>48847939</v>
      </c>
      <c r="F31" s="63">
        <v>1173751544</v>
      </c>
      <c r="G31" s="64">
        <v>1643398460</v>
      </c>
      <c r="H31" s="65">
        <f t="shared" si="1"/>
        <v>469646916</v>
      </c>
      <c r="I31" s="65">
        <v>1576311864</v>
      </c>
      <c r="J31" s="30">
        <f t="shared" si="2"/>
        <v>4.637732568852497</v>
      </c>
      <c r="K31" s="31">
        <f t="shared" si="3"/>
        <v>40.01246417103755</v>
      </c>
      <c r="L31" s="84">
        <v>257679014</v>
      </c>
      <c r="M31" s="85">
        <v>463930804</v>
      </c>
      <c r="N31" s="32">
        <f t="shared" si="4"/>
        <v>18.956894564956695</v>
      </c>
      <c r="O31" s="31">
        <f t="shared" si="5"/>
        <v>101.23210443253947</v>
      </c>
      <c r="P31" s="6"/>
      <c r="Q31" s="33"/>
    </row>
    <row r="32" spans="1:17" ht="13.5">
      <c r="A32" s="7"/>
      <c r="B32" s="29" t="s">
        <v>36</v>
      </c>
      <c r="C32" s="63">
        <v>1895304727</v>
      </c>
      <c r="D32" s="64">
        <v>716649786</v>
      </c>
      <c r="E32" s="65">
        <f t="shared" si="0"/>
        <v>-1178654941</v>
      </c>
      <c r="F32" s="63">
        <v>1793876829</v>
      </c>
      <c r="G32" s="64">
        <v>693803811</v>
      </c>
      <c r="H32" s="65">
        <f t="shared" si="1"/>
        <v>-1100073018</v>
      </c>
      <c r="I32" s="65">
        <v>615941783</v>
      </c>
      <c r="J32" s="30">
        <f t="shared" si="2"/>
        <v>-62.18814970538508</v>
      </c>
      <c r="K32" s="31">
        <f t="shared" si="3"/>
        <v>-61.3237765389521</v>
      </c>
      <c r="L32" s="84">
        <v>257679014</v>
      </c>
      <c r="M32" s="85">
        <v>463930804</v>
      </c>
      <c r="N32" s="32">
        <f t="shared" si="4"/>
        <v>-457.41208129584044</v>
      </c>
      <c r="O32" s="31">
        <f t="shared" si="5"/>
        <v>-237.12006370674192</v>
      </c>
      <c r="P32" s="6"/>
      <c r="Q32" s="33"/>
    </row>
    <row r="33" spans="1:17" ht="14.25" thickBot="1">
      <c r="A33" s="7"/>
      <c r="B33" s="57" t="s">
        <v>37</v>
      </c>
      <c r="C33" s="81">
        <v>3990285387</v>
      </c>
      <c r="D33" s="82">
        <v>4247964401</v>
      </c>
      <c r="E33" s="83">
        <f t="shared" si="0"/>
        <v>257679014</v>
      </c>
      <c r="F33" s="81">
        <v>4160354391</v>
      </c>
      <c r="G33" s="82">
        <v>4624285195</v>
      </c>
      <c r="H33" s="83">
        <f t="shared" si="1"/>
        <v>463930804</v>
      </c>
      <c r="I33" s="83">
        <v>4664889051</v>
      </c>
      <c r="J33" s="58">
        <f t="shared" si="2"/>
        <v>6.457658763944445</v>
      </c>
      <c r="K33" s="59">
        <f t="shared" si="3"/>
        <v>11.15123281332982</v>
      </c>
      <c r="L33" s="96">
        <v>257679014</v>
      </c>
      <c r="M33" s="97">
        <v>463930804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8014602330</v>
      </c>
      <c r="D8" s="64">
        <v>8200000000</v>
      </c>
      <c r="E8" s="65">
        <f>($D8-$C8)</f>
        <v>185397670</v>
      </c>
      <c r="F8" s="63">
        <v>8567609870</v>
      </c>
      <c r="G8" s="64">
        <v>8765800030</v>
      </c>
      <c r="H8" s="65">
        <f>($G8-$F8)</f>
        <v>198190160</v>
      </c>
      <c r="I8" s="65">
        <v>9370640200</v>
      </c>
      <c r="J8" s="30">
        <f>IF($C8=0,0,($E8/$C8)*100)</f>
        <v>2.3132485227124175</v>
      </c>
      <c r="K8" s="31">
        <f>IF($F8=0,0,($H8/$F8)*100)</f>
        <v>2.313249120900973</v>
      </c>
      <c r="L8" s="84">
        <v>1244510372</v>
      </c>
      <c r="M8" s="85">
        <v>1985317690</v>
      </c>
      <c r="N8" s="32">
        <f>IF($L8=0,0,($E8/$L8)*100)</f>
        <v>14.897237835154018</v>
      </c>
      <c r="O8" s="31">
        <f>IF($M8=0,0,($H8/$M8)*100)</f>
        <v>9.982793232452385</v>
      </c>
      <c r="P8" s="6"/>
      <c r="Q8" s="33"/>
    </row>
    <row r="9" spans="1:17" ht="13.5">
      <c r="A9" s="3"/>
      <c r="B9" s="29" t="s">
        <v>16</v>
      </c>
      <c r="C9" s="63">
        <v>21179095540</v>
      </c>
      <c r="D9" s="64">
        <v>21751776740</v>
      </c>
      <c r="E9" s="65">
        <f>($D9-$C9)</f>
        <v>572681200</v>
      </c>
      <c r="F9" s="63">
        <v>23158721970</v>
      </c>
      <c r="G9" s="64">
        <v>24476330730</v>
      </c>
      <c r="H9" s="65">
        <f>($G9-$F9)</f>
        <v>1317608760</v>
      </c>
      <c r="I9" s="65">
        <v>26813169790</v>
      </c>
      <c r="J9" s="30">
        <f>IF($C9=0,0,($E9/$C9)*100)</f>
        <v>2.703992712617982</v>
      </c>
      <c r="K9" s="31">
        <f>IF($F9=0,0,($H9/$F9)*100)</f>
        <v>5.689470954860296</v>
      </c>
      <c r="L9" s="84">
        <v>1244510372</v>
      </c>
      <c r="M9" s="85">
        <v>1985317690</v>
      </c>
      <c r="N9" s="32">
        <f>IF($L9=0,0,($E9/$L9)*100)</f>
        <v>46.01658715625393</v>
      </c>
      <c r="O9" s="31">
        <f>IF($M9=0,0,($H9/$M9)*100)</f>
        <v>66.36765322934286</v>
      </c>
      <c r="P9" s="6"/>
      <c r="Q9" s="33"/>
    </row>
    <row r="10" spans="1:17" ht="13.5">
      <c r="A10" s="3"/>
      <c r="B10" s="29" t="s">
        <v>17</v>
      </c>
      <c r="C10" s="63">
        <v>8839300240</v>
      </c>
      <c r="D10" s="64">
        <v>9325731742</v>
      </c>
      <c r="E10" s="65">
        <f aca="true" t="shared" si="0" ref="E10:E33">($D10-$C10)</f>
        <v>486431502</v>
      </c>
      <c r="F10" s="63">
        <v>9515119110</v>
      </c>
      <c r="G10" s="64">
        <v>9984637880</v>
      </c>
      <c r="H10" s="65">
        <f aca="true" t="shared" si="1" ref="H10:H33">($G10-$F10)</f>
        <v>469518770</v>
      </c>
      <c r="I10" s="65">
        <v>10859457800</v>
      </c>
      <c r="J10" s="30">
        <f aca="true" t="shared" si="2" ref="J10:J33">IF($C10=0,0,($E10/$C10)*100)</f>
        <v>5.503054413728116</v>
      </c>
      <c r="K10" s="31">
        <f aca="true" t="shared" si="3" ref="K10:K33">IF($F10=0,0,($H10/$F10)*100)</f>
        <v>4.934449738065339</v>
      </c>
      <c r="L10" s="84">
        <v>1244510372</v>
      </c>
      <c r="M10" s="85">
        <v>1985317690</v>
      </c>
      <c r="N10" s="32">
        <f aca="true" t="shared" si="4" ref="N10:N33">IF($L10=0,0,($E10/$L10)*100)</f>
        <v>39.08617500859206</v>
      </c>
      <c r="O10" s="31">
        <f aca="true" t="shared" si="5" ref="O10:O33">IF($M10=0,0,($H10/$M10)*100)</f>
        <v>23.64955353820476</v>
      </c>
      <c r="P10" s="6"/>
      <c r="Q10" s="33"/>
    </row>
    <row r="11" spans="1:17" ht="13.5">
      <c r="A11" s="7"/>
      <c r="B11" s="34" t="s">
        <v>18</v>
      </c>
      <c r="C11" s="66">
        <v>38032998110</v>
      </c>
      <c r="D11" s="67">
        <v>39277508482</v>
      </c>
      <c r="E11" s="68">
        <f t="shared" si="0"/>
        <v>1244510372</v>
      </c>
      <c r="F11" s="66">
        <v>41241450950</v>
      </c>
      <c r="G11" s="67">
        <v>43226768640</v>
      </c>
      <c r="H11" s="68">
        <f t="shared" si="1"/>
        <v>1985317690</v>
      </c>
      <c r="I11" s="68">
        <v>47043267790</v>
      </c>
      <c r="J11" s="35">
        <f t="shared" si="2"/>
        <v>3.272185822428712</v>
      </c>
      <c r="K11" s="36">
        <f t="shared" si="3"/>
        <v>4.813889046743153</v>
      </c>
      <c r="L11" s="86">
        <v>1244510372</v>
      </c>
      <c r="M11" s="87">
        <v>1985317690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11381028966</v>
      </c>
      <c r="D13" s="64">
        <v>11544074511</v>
      </c>
      <c r="E13" s="65">
        <f t="shared" si="0"/>
        <v>163045545</v>
      </c>
      <c r="F13" s="63">
        <v>12177404243</v>
      </c>
      <c r="G13" s="64">
        <v>12362660000</v>
      </c>
      <c r="H13" s="65">
        <f t="shared" si="1"/>
        <v>185255757</v>
      </c>
      <c r="I13" s="65">
        <v>13207097450</v>
      </c>
      <c r="J13" s="30">
        <f t="shared" si="2"/>
        <v>1.432608119064513</v>
      </c>
      <c r="K13" s="31">
        <f t="shared" si="3"/>
        <v>1.5213074420724064</v>
      </c>
      <c r="L13" s="84">
        <v>760000550</v>
      </c>
      <c r="M13" s="85">
        <v>811597541</v>
      </c>
      <c r="N13" s="32">
        <f t="shared" si="4"/>
        <v>21.45334565876301</v>
      </c>
      <c r="O13" s="31">
        <f t="shared" si="5"/>
        <v>22.826061889214127</v>
      </c>
      <c r="P13" s="6"/>
      <c r="Q13" s="33"/>
    </row>
    <row r="14" spans="1:17" ht="13.5">
      <c r="A14" s="3"/>
      <c r="B14" s="29" t="s">
        <v>21</v>
      </c>
      <c r="C14" s="63">
        <v>978187820</v>
      </c>
      <c r="D14" s="64">
        <v>1072569568</v>
      </c>
      <c r="E14" s="65">
        <f t="shared" si="0"/>
        <v>94381748</v>
      </c>
      <c r="F14" s="63">
        <v>1073516500</v>
      </c>
      <c r="G14" s="64">
        <v>1345319550</v>
      </c>
      <c r="H14" s="65">
        <f t="shared" si="1"/>
        <v>271803050</v>
      </c>
      <c r="I14" s="65">
        <v>1517014120</v>
      </c>
      <c r="J14" s="30">
        <f t="shared" si="2"/>
        <v>9.648632509041056</v>
      </c>
      <c r="K14" s="31">
        <f t="shared" si="3"/>
        <v>25.318944794979863</v>
      </c>
      <c r="L14" s="84">
        <v>760000550</v>
      </c>
      <c r="M14" s="85">
        <v>811597541</v>
      </c>
      <c r="N14" s="32">
        <f t="shared" si="4"/>
        <v>12.418642065456401</v>
      </c>
      <c r="O14" s="31">
        <f t="shared" si="5"/>
        <v>33.48988091623604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760000550</v>
      </c>
      <c r="M15" s="85">
        <v>811597541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12419901310</v>
      </c>
      <c r="D16" s="64">
        <v>12993039290</v>
      </c>
      <c r="E16" s="65">
        <f t="shared" si="0"/>
        <v>573137980</v>
      </c>
      <c r="F16" s="63">
        <v>13634001170</v>
      </c>
      <c r="G16" s="64">
        <v>14384031950</v>
      </c>
      <c r="H16" s="65">
        <f t="shared" si="1"/>
        <v>750030780</v>
      </c>
      <c r="I16" s="65">
        <v>15525438980</v>
      </c>
      <c r="J16" s="30">
        <f t="shared" si="2"/>
        <v>4.614674188582582</v>
      </c>
      <c r="K16" s="31">
        <f t="shared" si="3"/>
        <v>5.501178785655041</v>
      </c>
      <c r="L16" s="84">
        <v>760000550</v>
      </c>
      <c r="M16" s="85">
        <v>811597541</v>
      </c>
      <c r="N16" s="32">
        <f t="shared" si="4"/>
        <v>75.41283753018337</v>
      </c>
      <c r="O16" s="31">
        <f t="shared" si="5"/>
        <v>92.41412672047512</v>
      </c>
      <c r="P16" s="6"/>
      <c r="Q16" s="33"/>
    </row>
    <row r="17" spans="1:17" ht="13.5">
      <c r="A17" s="3"/>
      <c r="B17" s="29" t="s">
        <v>23</v>
      </c>
      <c r="C17" s="63">
        <v>13189775244</v>
      </c>
      <c r="D17" s="64">
        <v>13119210521</v>
      </c>
      <c r="E17" s="65">
        <f t="shared" si="0"/>
        <v>-70564723</v>
      </c>
      <c r="F17" s="63">
        <v>14043949106</v>
      </c>
      <c r="G17" s="64">
        <v>13648457060</v>
      </c>
      <c r="H17" s="65">
        <f t="shared" si="1"/>
        <v>-395492046</v>
      </c>
      <c r="I17" s="65">
        <v>13942107380</v>
      </c>
      <c r="J17" s="42">
        <f t="shared" si="2"/>
        <v>-0.5349956439333546</v>
      </c>
      <c r="K17" s="31">
        <f t="shared" si="3"/>
        <v>-2.8161028142079627</v>
      </c>
      <c r="L17" s="88">
        <v>760000550</v>
      </c>
      <c r="M17" s="85">
        <v>811597541</v>
      </c>
      <c r="N17" s="32">
        <f t="shared" si="4"/>
        <v>-9.284825254402776</v>
      </c>
      <c r="O17" s="31">
        <f t="shared" si="5"/>
        <v>-48.73006952592529</v>
      </c>
      <c r="P17" s="6"/>
      <c r="Q17" s="33"/>
    </row>
    <row r="18" spans="1:17" ht="13.5">
      <c r="A18" s="3"/>
      <c r="B18" s="34" t="s">
        <v>24</v>
      </c>
      <c r="C18" s="66">
        <v>37968893340</v>
      </c>
      <c r="D18" s="67">
        <v>38728893890</v>
      </c>
      <c r="E18" s="68">
        <f t="shared" si="0"/>
        <v>760000550</v>
      </c>
      <c r="F18" s="66">
        <v>40928871019</v>
      </c>
      <c r="G18" s="67">
        <v>41740468560</v>
      </c>
      <c r="H18" s="68">
        <f t="shared" si="1"/>
        <v>811597541</v>
      </c>
      <c r="I18" s="68">
        <v>44191657930</v>
      </c>
      <c r="J18" s="43">
        <f t="shared" si="2"/>
        <v>2.001639982483619</v>
      </c>
      <c r="K18" s="36">
        <f t="shared" si="3"/>
        <v>1.9829463183170633</v>
      </c>
      <c r="L18" s="89">
        <v>760000550</v>
      </c>
      <c r="M18" s="87">
        <v>811597541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64104770</v>
      </c>
      <c r="D19" s="73">
        <v>548614592</v>
      </c>
      <c r="E19" s="74">
        <f t="shared" si="0"/>
        <v>484509822</v>
      </c>
      <c r="F19" s="75">
        <v>312579931</v>
      </c>
      <c r="G19" s="76">
        <v>1486300080</v>
      </c>
      <c r="H19" s="77">
        <f t="shared" si="1"/>
        <v>1173720149</v>
      </c>
      <c r="I19" s="77">
        <v>2851609860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1000000000</v>
      </c>
      <c r="D22" s="64">
        <v>1654597000</v>
      </c>
      <c r="E22" s="65">
        <f t="shared" si="0"/>
        <v>654597000</v>
      </c>
      <c r="F22" s="63">
        <v>1000000000</v>
      </c>
      <c r="G22" s="64">
        <v>1000000000</v>
      </c>
      <c r="H22" s="65">
        <f t="shared" si="1"/>
        <v>0</v>
      </c>
      <c r="I22" s="65">
        <v>1000000000</v>
      </c>
      <c r="J22" s="30">
        <f t="shared" si="2"/>
        <v>65.4597</v>
      </c>
      <c r="K22" s="31">
        <f t="shared" si="3"/>
        <v>0</v>
      </c>
      <c r="L22" s="84">
        <v>-2539037000</v>
      </c>
      <c r="M22" s="85">
        <v>-3091544000</v>
      </c>
      <c r="N22" s="32">
        <f t="shared" si="4"/>
        <v>-25.78131000060259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3128913000</v>
      </c>
      <c r="D23" s="64">
        <v>0</v>
      </c>
      <c r="E23" s="65">
        <f t="shared" si="0"/>
        <v>-3128913000</v>
      </c>
      <c r="F23" s="63">
        <v>2945131000</v>
      </c>
      <c r="G23" s="64">
        <v>0</v>
      </c>
      <c r="H23" s="65">
        <f t="shared" si="1"/>
        <v>-2945131000</v>
      </c>
      <c r="I23" s="65">
        <v>0</v>
      </c>
      <c r="J23" s="30">
        <f t="shared" si="2"/>
        <v>-100</v>
      </c>
      <c r="K23" s="31">
        <f t="shared" si="3"/>
        <v>-100</v>
      </c>
      <c r="L23" s="84">
        <v>-2539037000</v>
      </c>
      <c r="M23" s="85">
        <v>-3091544000</v>
      </c>
      <c r="N23" s="32">
        <f t="shared" si="4"/>
        <v>123.23227270811729</v>
      </c>
      <c r="O23" s="31">
        <f t="shared" si="5"/>
        <v>95.26408163687789</v>
      </c>
      <c r="P23" s="6"/>
      <c r="Q23" s="33"/>
    </row>
    <row r="24" spans="1:17" ht="13.5">
      <c r="A24" s="7"/>
      <c r="B24" s="29" t="s">
        <v>29</v>
      </c>
      <c r="C24" s="63">
        <v>3559428000</v>
      </c>
      <c r="D24" s="64">
        <v>3494707000</v>
      </c>
      <c r="E24" s="65">
        <f t="shared" si="0"/>
        <v>-64721000</v>
      </c>
      <c r="F24" s="63">
        <v>3829750000</v>
      </c>
      <c r="G24" s="64">
        <v>3683337000</v>
      </c>
      <c r="H24" s="65">
        <f t="shared" si="1"/>
        <v>-146413000</v>
      </c>
      <c r="I24" s="65">
        <v>4002340000</v>
      </c>
      <c r="J24" s="30">
        <f t="shared" si="2"/>
        <v>-1.8182977714396809</v>
      </c>
      <c r="K24" s="31">
        <f t="shared" si="3"/>
        <v>-3.8230432795874405</v>
      </c>
      <c r="L24" s="84">
        <v>-2539037000</v>
      </c>
      <c r="M24" s="85">
        <v>-3091544000</v>
      </c>
      <c r="N24" s="32">
        <f t="shared" si="4"/>
        <v>2.5490372924853</v>
      </c>
      <c r="O24" s="31">
        <f t="shared" si="5"/>
        <v>4.735918363122116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-2539037000</v>
      </c>
      <c r="M25" s="85">
        <v>-3091544000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7688341000</v>
      </c>
      <c r="D26" s="67">
        <v>5149304000</v>
      </c>
      <c r="E26" s="68">
        <f t="shared" si="0"/>
        <v>-2539037000</v>
      </c>
      <c r="F26" s="66">
        <v>7774881000</v>
      </c>
      <c r="G26" s="67">
        <v>4683337000</v>
      </c>
      <c r="H26" s="68">
        <f t="shared" si="1"/>
        <v>-3091544000</v>
      </c>
      <c r="I26" s="68">
        <v>5002340000</v>
      </c>
      <c r="J26" s="43">
        <f t="shared" si="2"/>
        <v>-33.02451074945817</v>
      </c>
      <c r="K26" s="36">
        <f t="shared" si="3"/>
        <v>-39.76323238902306</v>
      </c>
      <c r="L26" s="89">
        <v>-2539037000</v>
      </c>
      <c r="M26" s="87">
        <v>-3091544000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1389392000</v>
      </c>
      <c r="D28" s="64">
        <v>743818000</v>
      </c>
      <c r="E28" s="65">
        <f t="shared" si="0"/>
        <v>-645574000</v>
      </c>
      <c r="F28" s="63">
        <v>1151884000</v>
      </c>
      <c r="G28" s="64">
        <v>595384000</v>
      </c>
      <c r="H28" s="65">
        <f t="shared" si="1"/>
        <v>-556500000</v>
      </c>
      <c r="I28" s="65">
        <v>500950000</v>
      </c>
      <c r="J28" s="30">
        <f t="shared" si="2"/>
        <v>-46.46449670071514</v>
      </c>
      <c r="K28" s="31">
        <f t="shared" si="3"/>
        <v>-48.31215643241854</v>
      </c>
      <c r="L28" s="84">
        <v>166264000</v>
      </c>
      <c r="M28" s="85">
        <v>233427000</v>
      </c>
      <c r="N28" s="32">
        <f t="shared" si="4"/>
        <v>-388.28249049704084</v>
      </c>
      <c r="O28" s="31">
        <f t="shared" si="5"/>
        <v>-238.40429770335052</v>
      </c>
      <c r="P28" s="6"/>
      <c r="Q28" s="33"/>
    </row>
    <row r="29" spans="1:17" ht="13.5">
      <c r="A29" s="7"/>
      <c r="B29" s="29" t="s">
        <v>33</v>
      </c>
      <c r="C29" s="63">
        <v>873954000</v>
      </c>
      <c r="D29" s="64">
        <v>740318000</v>
      </c>
      <c r="E29" s="65">
        <f t="shared" si="0"/>
        <v>-133636000</v>
      </c>
      <c r="F29" s="63">
        <v>881625000</v>
      </c>
      <c r="G29" s="64">
        <v>770096000</v>
      </c>
      <c r="H29" s="65">
        <f t="shared" si="1"/>
        <v>-111529000</v>
      </c>
      <c r="I29" s="65">
        <v>799180000</v>
      </c>
      <c r="J29" s="30">
        <f t="shared" si="2"/>
        <v>-15.2909649706964</v>
      </c>
      <c r="K29" s="31">
        <f t="shared" si="3"/>
        <v>-12.650389905004964</v>
      </c>
      <c r="L29" s="84">
        <v>166264000</v>
      </c>
      <c r="M29" s="85">
        <v>233427000</v>
      </c>
      <c r="N29" s="32">
        <f t="shared" si="4"/>
        <v>-80.37578790357503</v>
      </c>
      <c r="O29" s="31">
        <f t="shared" si="5"/>
        <v>-47.77896301627489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708226000</v>
      </c>
      <c r="E30" s="65">
        <f t="shared" si="0"/>
        <v>708226000</v>
      </c>
      <c r="F30" s="63">
        <v>0</v>
      </c>
      <c r="G30" s="64">
        <v>743261000</v>
      </c>
      <c r="H30" s="65">
        <f t="shared" si="1"/>
        <v>743261000</v>
      </c>
      <c r="I30" s="65">
        <v>792459000</v>
      </c>
      <c r="J30" s="30">
        <f t="shared" si="2"/>
        <v>0</v>
      </c>
      <c r="K30" s="31">
        <f t="shared" si="3"/>
        <v>0</v>
      </c>
      <c r="L30" s="84">
        <v>166264000</v>
      </c>
      <c r="M30" s="85">
        <v>233427000</v>
      </c>
      <c r="N30" s="32">
        <f t="shared" si="4"/>
        <v>425.96473078958763</v>
      </c>
      <c r="O30" s="31">
        <f t="shared" si="5"/>
        <v>318.41260865281225</v>
      </c>
      <c r="P30" s="6"/>
      <c r="Q30" s="33"/>
    </row>
    <row r="31" spans="1:17" ht="13.5">
      <c r="A31" s="7"/>
      <c r="B31" s="29" t="s">
        <v>35</v>
      </c>
      <c r="C31" s="63">
        <v>2584028000</v>
      </c>
      <c r="D31" s="64">
        <v>2733782000</v>
      </c>
      <c r="E31" s="65">
        <f t="shared" si="0"/>
        <v>149754000</v>
      </c>
      <c r="F31" s="63">
        <v>2656849000</v>
      </c>
      <c r="G31" s="64">
        <v>2645477000</v>
      </c>
      <c r="H31" s="65">
        <f t="shared" si="1"/>
        <v>-11372000</v>
      </c>
      <c r="I31" s="65">
        <v>2656818000</v>
      </c>
      <c r="J31" s="30">
        <f t="shared" si="2"/>
        <v>5.795370638398655</v>
      </c>
      <c r="K31" s="31">
        <f t="shared" si="3"/>
        <v>-0.4280258305985775</v>
      </c>
      <c r="L31" s="84">
        <v>166264000</v>
      </c>
      <c r="M31" s="85">
        <v>233427000</v>
      </c>
      <c r="N31" s="32">
        <f t="shared" si="4"/>
        <v>90.07000914208729</v>
      </c>
      <c r="O31" s="31">
        <f t="shared" si="5"/>
        <v>-4.871758622610066</v>
      </c>
      <c r="P31" s="6"/>
      <c r="Q31" s="33"/>
    </row>
    <row r="32" spans="1:17" ht="13.5">
      <c r="A32" s="7"/>
      <c r="B32" s="29" t="s">
        <v>36</v>
      </c>
      <c r="C32" s="63">
        <v>2840967000</v>
      </c>
      <c r="D32" s="64">
        <v>2928461000</v>
      </c>
      <c r="E32" s="65">
        <f t="shared" si="0"/>
        <v>87494000</v>
      </c>
      <c r="F32" s="63">
        <v>3084523000</v>
      </c>
      <c r="G32" s="64">
        <v>3254090000</v>
      </c>
      <c r="H32" s="65">
        <f t="shared" si="1"/>
        <v>169567000</v>
      </c>
      <c r="I32" s="65">
        <v>2924724000</v>
      </c>
      <c r="J32" s="30">
        <f t="shared" si="2"/>
        <v>3.07972602286475</v>
      </c>
      <c r="K32" s="31">
        <f t="shared" si="3"/>
        <v>5.497349184946911</v>
      </c>
      <c r="L32" s="84">
        <v>166264000</v>
      </c>
      <c r="M32" s="85">
        <v>233427000</v>
      </c>
      <c r="N32" s="32">
        <f t="shared" si="4"/>
        <v>52.623538468940964</v>
      </c>
      <c r="O32" s="31">
        <f t="shared" si="5"/>
        <v>72.64241068942324</v>
      </c>
      <c r="P32" s="6"/>
      <c r="Q32" s="33"/>
    </row>
    <row r="33" spans="1:17" ht="14.25" thickBot="1">
      <c r="A33" s="7"/>
      <c r="B33" s="57" t="s">
        <v>37</v>
      </c>
      <c r="C33" s="81">
        <v>7688341000</v>
      </c>
      <c r="D33" s="82">
        <v>7854605000</v>
      </c>
      <c r="E33" s="83">
        <f t="shared" si="0"/>
        <v>166264000</v>
      </c>
      <c r="F33" s="81">
        <v>7774881000</v>
      </c>
      <c r="G33" s="82">
        <v>8008308000</v>
      </c>
      <c r="H33" s="83">
        <f t="shared" si="1"/>
        <v>233427000</v>
      </c>
      <c r="I33" s="83">
        <v>7674131000</v>
      </c>
      <c r="J33" s="58">
        <f t="shared" si="2"/>
        <v>2.162547160694355</v>
      </c>
      <c r="K33" s="59">
        <f t="shared" si="3"/>
        <v>3.0023224792765317</v>
      </c>
      <c r="L33" s="96">
        <v>166264000</v>
      </c>
      <c r="M33" s="97">
        <v>233427000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10248286997</v>
      </c>
      <c r="D8" s="64">
        <v>9916684794</v>
      </c>
      <c r="E8" s="65">
        <f>($D8-$C8)</f>
        <v>-331602203</v>
      </c>
      <c r="F8" s="63">
        <v>11131713186</v>
      </c>
      <c r="G8" s="64">
        <v>10517013100</v>
      </c>
      <c r="H8" s="65">
        <f>($G8-$F8)</f>
        <v>-614700086</v>
      </c>
      <c r="I8" s="65">
        <v>11045428124</v>
      </c>
      <c r="J8" s="30">
        <f>IF($C8=0,0,($E8/$C8)*100)</f>
        <v>-3.2356841987062865</v>
      </c>
      <c r="K8" s="31">
        <f>IF($F8=0,0,($H8/$F8)*100)</f>
        <v>-5.522061840158518</v>
      </c>
      <c r="L8" s="84">
        <v>-3194780473</v>
      </c>
      <c r="M8" s="85">
        <v>-3629550686</v>
      </c>
      <c r="N8" s="32">
        <f>IF($L8=0,0,($E8/$L8)*100)</f>
        <v>10.37949886705721</v>
      </c>
      <c r="O8" s="31">
        <f>IF($M8=0,0,($H8/$M8)*100)</f>
        <v>16.935982968113315</v>
      </c>
      <c r="P8" s="6"/>
      <c r="Q8" s="33"/>
    </row>
    <row r="9" spans="1:17" ht="13.5">
      <c r="A9" s="3"/>
      <c r="B9" s="29" t="s">
        <v>16</v>
      </c>
      <c r="C9" s="63">
        <v>22414325341</v>
      </c>
      <c r="D9" s="64">
        <v>19690195518</v>
      </c>
      <c r="E9" s="65">
        <f>($D9-$C9)</f>
        <v>-2724129823</v>
      </c>
      <c r="F9" s="63">
        <v>25204467282</v>
      </c>
      <c r="G9" s="64">
        <v>22419166360</v>
      </c>
      <c r="H9" s="65">
        <f>($G9-$F9)</f>
        <v>-2785300922</v>
      </c>
      <c r="I9" s="65">
        <v>25311082474</v>
      </c>
      <c r="J9" s="30">
        <f>IF($C9=0,0,($E9/$C9)*100)</f>
        <v>-12.153521382225394</v>
      </c>
      <c r="K9" s="31">
        <f>IF($F9=0,0,($H9/$F9)*100)</f>
        <v>-11.050822423012082</v>
      </c>
      <c r="L9" s="84">
        <v>-3194780473</v>
      </c>
      <c r="M9" s="85">
        <v>-3629550686</v>
      </c>
      <c r="N9" s="32">
        <f>IF($L9=0,0,($E9/$L9)*100)</f>
        <v>85.26813801519063</v>
      </c>
      <c r="O9" s="31">
        <f>IF($M9=0,0,($H9/$M9)*100)</f>
        <v>76.73955161291829</v>
      </c>
      <c r="P9" s="6"/>
      <c r="Q9" s="33"/>
    </row>
    <row r="10" spans="1:17" ht="13.5">
      <c r="A10" s="3"/>
      <c r="B10" s="29" t="s">
        <v>17</v>
      </c>
      <c r="C10" s="63">
        <v>11740626294</v>
      </c>
      <c r="D10" s="64">
        <v>11601577847</v>
      </c>
      <c r="E10" s="65">
        <f aca="true" t="shared" si="0" ref="E10:E33">($D10-$C10)</f>
        <v>-139048447</v>
      </c>
      <c r="F10" s="63">
        <v>12370548381</v>
      </c>
      <c r="G10" s="64">
        <v>12140998703</v>
      </c>
      <c r="H10" s="65">
        <f aca="true" t="shared" si="1" ref="H10:H33">($G10-$F10)</f>
        <v>-229549678</v>
      </c>
      <c r="I10" s="65">
        <v>12805205698</v>
      </c>
      <c r="J10" s="30">
        <f aca="true" t="shared" si="2" ref="J10:J33">IF($C10=0,0,($E10/$C10)*100)</f>
        <v>-1.1843358566915647</v>
      </c>
      <c r="K10" s="31">
        <f aca="true" t="shared" si="3" ref="K10:K33">IF($F10=0,0,($H10/$F10)*100)</f>
        <v>-1.8556144071395146</v>
      </c>
      <c r="L10" s="84">
        <v>-3194780473</v>
      </c>
      <c r="M10" s="85">
        <v>-3629550686</v>
      </c>
      <c r="N10" s="32">
        <f aca="true" t="shared" si="4" ref="N10:N33">IF($L10=0,0,($E10/$L10)*100)</f>
        <v>4.3523631177521604</v>
      </c>
      <c r="O10" s="31">
        <f aca="true" t="shared" si="5" ref="O10:O33">IF($M10=0,0,($H10/$M10)*100)</f>
        <v>6.324465418968391</v>
      </c>
      <c r="P10" s="6"/>
      <c r="Q10" s="33"/>
    </row>
    <row r="11" spans="1:17" ht="13.5">
      <c r="A11" s="7"/>
      <c r="B11" s="34" t="s">
        <v>18</v>
      </c>
      <c r="C11" s="66">
        <v>44403238632</v>
      </c>
      <c r="D11" s="67">
        <v>41208458159</v>
      </c>
      <c r="E11" s="68">
        <f t="shared" si="0"/>
        <v>-3194780473</v>
      </c>
      <c r="F11" s="66">
        <v>48706728849</v>
      </c>
      <c r="G11" s="67">
        <v>45077178163</v>
      </c>
      <c r="H11" s="68">
        <f t="shared" si="1"/>
        <v>-3629550686</v>
      </c>
      <c r="I11" s="68">
        <v>49161716296</v>
      </c>
      <c r="J11" s="35">
        <f t="shared" si="2"/>
        <v>-7.194926702255505</v>
      </c>
      <c r="K11" s="36">
        <f t="shared" si="3"/>
        <v>-7.451846534905451</v>
      </c>
      <c r="L11" s="86">
        <v>-3194780473</v>
      </c>
      <c r="M11" s="87">
        <v>-3629550686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13946706440</v>
      </c>
      <c r="D13" s="64">
        <v>13908777362</v>
      </c>
      <c r="E13" s="65">
        <f t="shared" si="0"/>
        <v>-37929078</v>
      </c>
      <c r="F13" s="63">
        <v>15034332958</v>
      </c>
      <c r="G13" s="64">
        <v>14991559145</v>
      </c>
      <c r="H13" s="65">
        <f t="shared" si="1"/>
        <v>-42773813</v>
      </c>
      <c r="I13" s="65">
        <v>16167233173</v>
      </c>
      <c r="J13" s="30">
        <f t="shared" si="2"/>
        <v>-0.2719572406802591</v>
      </c>
      <c r="K13" s="31">
        <f t="shared" si="3"/>
        <v>-0.28450755427256513</v>
      </c>
      <c r="L13" s="84">
        <v>-1694744813</v>
      </c>
      <c r="M13" s="85">
        <v>-2317912365</v>
      </c>
      <c r="N13" s="32">
        <f t="shared" si="4"/>
        <v>2.238040660107334</v>
      </c>
      <c r="O13" s="31">
        <f t="shared" si="5"/>
        <v>1.8453593693133434</v>
      </c>
      <c r="P13" s="6"/>
      <c r="Q13" s="33"/>
    </row>
    <row r="14" spans="1:17" ht="13.5">
      <c r="A14" s="3"/>
      <c r="B14" s="29" t="s">
        <v>21</v>
      </c>
      <c r="C14" s="63">
        <v>3347155157</v>
      </c>
      <c r="D14" s="64">
        <v>2341928374</v>
      </c>
      <c r="E14" s="65">
        <f t="shared" si="0"/>
        <v>-1005226783</v>
      </c>
      <c r="F14" s="63">
        <v>3644917053</v>
      </c>
      <c r="G14" s="64">
        <v>2343443504</v>
      </c>
      <c r="H14" s="65">
        <f t="shared" si="1"/>
        <v>-1301473549</v>
      </c>
      <c r="I14" s="65">
        <v>2529992130</v>
      </c>
      <c r="J14" s="30">
        <f t="shared" si="2"/>
        <v>-30.032273254430436</v>
      </c>
      <c r="K14" s="31">
        <f t="shared" si="3"/>
        <v>-35.706534060323925</v>
      </c>
      <c r="L14" s="84">
        <v>-1694744813</v>
      </c>
      <c r="M14" s="85">
        <v>-2317912365</v>
      </c>
      <c r="N14" s="32">
        <f t="shared" si="4"/>
        <v>59.314344867093574</v>
      </c>
      <c r="O14" s="31">
        <f t="shared" si="5"/>
        <v>56.148522638387156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-1694744813</v>
      </c>
      <c r="M15" s="85">
        <v>-2317912365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10896897547</v>
      </c>
      <c r="D16" s="64">
        <v>10092600972</v>
      </c>
      <c r="E16" s="65">
        <f t="shared" si="0"/>
        <v>-804296575</v>
      </c>
      <c r="F16" s="63">
        <v>11739035400</v>
      </c>
      <c r="G16" s="64">
        <v>11473833400</v>
      </c>
      <c r="H16" s="65">
        <f t="shared" si="1"/>
        <v>-265202000</v>
      </c>
      <c r="I16" s="65">
        <v>12575399502</v>
      </c>
      <c r="J16" s="30">
        <f t="shared" si="2"/>
        <v>-7.380968496133371</v>
      </c>
      <c r="K16" s="31">
        <f t="shared" si="3"/>
        <v>-2.2591464371936385</v>
      </c>
      <c r="L16" s="84">
        <v>-1694744813</v>
      </c>
      <c r="M16" s="85">
        <v>-2317912365</v>
      </c>
      <c r="N16" s="32">
        <f t="shared" si="4"/>
        <v>47.458270344327055</v>
      </c>
      <c r="O16" s="31">
        <f t="shared" si="5"/>
        <v>11.441416164152523</v>
      </c>
      <c r="P16" s="6"/>
      <c r="Q16" s="33"/>
    </row>
    <row r="17" spans="1:17" ht="13.5">
      <c r="A17" s="3"/>
      <c r="B17" s="29" t="s">
        <v>23</v>
      </c>
      <c r="C17" s="63">
        <v>15603229229</v>
      </c>
      <c r="D17" s="64">
        <v>15755936852</v>
      </c>
      <c r="E17" s="65">
        <f t="shared" si="0"/>
        <v>152707623</v>
      </c>
      <c r="F17" s="63">
        <v>16778607505</v>
      </c>
      <c r="G17" s="64">
        <v>16070144502</v>
      </c>
      <c r="H17" s="65">
        <f t="shared" si="1"/>
        <v>-708463003</v>
      </c>
      <c r="I17" s="65">
        <v>17227776935</v>
      </c>
      <c r="J17" s="42">
        <f t="shared" si="2"/>
        <v>0.9786924280787929</v>
      </c>
      <c r="K17" s="31">
        <f t="shared" si="3"/>
        <v>-4.2224183549730165</v>
      </c>
      <c r="L17" s="88">
        <v>-1694744813</v>
      </c>
      <c r="M17" s="85">
        <v>-2317912365</v>
      </c>
      <c r="N17" s="32">
        <f t="shared" si="4"/>
        <v>-9.010655871527957</v>
      </c>
      <c r="O17" s="31">
        <f t="shared" si="5"/>
        <v>30.564701828146983</v>
      </c>
      <c r="P17" s="6"/>
      <c r="Q17" s="33"/>
    </row>
    <row r="18" spans="1:17" ht="13.5">
      <c r="A18" s="3"/>
      <c r="B18" s="34" t="s">
        <v>24</v>
      </c>
      <c r="C18" s="66">
        <v>43793988373</v>
      </c>
      <c r="D18" s="67">
        <v>42099243560</v>
      </c>
      <c r="E18" s="68">
        <f t="shared" si="0"/>
        <v>-1694744813</v>
      </c>
      <c r="F18" s="66">
        <v>47196892916</v>
      </c>
      <c r="G18" s="67">
        <v>44878980551</v>
      </c>
      <c r="H18" s="68">
        <f t="shared" si="1"/>
        <v>-2317912365</v>
      </c>
      <c r="I18" s="68">
        <v>48500401740</v>
      </c>
      <c r="J18" s="43">
        <f t="shared" si="2"/>
        <v>-3.8698115334132233</v>
      </c>
      <c r="K18" s="36">
        <f t="shared" si="3"/>
        <v>-4.911154573512646</v>
      </c>
      <c r="L18" s="89">
        <v>-1694744813</v>
      </c>
      <c r="M18" s="87">
        <v>-2317912365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609250259</v>
      </c>
      <c r="D19" s="73">
        <v>-890785401</v>
      </c>
      <c r="E19" s="74">
        <f t="shared" si="0"/>
        <v>-1500035660</v>
      </c>
      <c r="F19" s="75">
        <v>1509835933</v>
      </c>
      <c r="G19" s="76">
        <v>198197612</v>
      </c>
      <c r="H19" s="77">
        <f t="shared" si="1"/>
        <v>-1311638321</v>
      </c>
      <c r="I19" s="77">
        <v>661314556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5700000000</v>
      </c>
      <c r="D22" s="64">
        <v>4917495090</v>
      </c>
      <c r="E22" s="65">
        <f t="shared" si="0"/>
        <v>-782504910</v>
      </c>
      <c r="F22" s="63">
        <v>6000000000</v>
      </c>
      <c r="G22" s="64">
        <v>7254827767</v>
      </c>
      <c r="H22" s="65">
        <f t="shared" si="1"/>
        <v>1254827767</v>
      </c>
      <c r="I22" s="65">
        <v>7147223202</v>
      </c>
      <c r="J22" s="30">
        <f t="shared" si="2"/>
        <v>-13.728156315789475</v>
      </c>
      <c r="K22" s="31">
        <f t="shared" si="3"/>
        <v>20.913796116666667</v>
      </c>
      <c r="L22" s="84">
        <v>-7693008300</v>
      </c>
      <c r="M22" s="85">
        <v>-7023574862</v>
      </c>
      <c r="N22" s="32">
        <f t="shared" si="4"/>
        <v>10.171637407436569</v>
      </c>
      <c r="O22" s="31">
        <f t="shared" si="5"/>
        <v>-17.865941371096618</v>
      </c>
      <c r="P22" s="6"/>
      <c r="Q22" s="33"/>
    </row>
    <row r="23" spans="1:17" ht="13.5">
      <c r="A23" s="7"/>
      <c r="B23" s="29" t="s">
        <v>28</v>
      </c>
      <c r="C23" s="63">
        <v>2037110716</v>
      </c>
      <c r="D23" s="64">
        <v>-5019636517</v>
      </c>
      <c r="E23" s="65">
        <f t="shared" si="0"/>
        <v>-7056747233</v>
      </c>
      <c r="F23" s="63">
        <v>1853520224</v>
      </c>
      <c r="G23" s="64">
        <v>-7229075985</v>
      </c>
      <c r="H23" s="65">
        <f t="shared" si="1"/>
        <v>-9082596209</v>
      </c>
      <c r="I23" s="65">
        <v>-7122488757</v>
      </c>
      <c r="J23" s="30">
        <f t="shared" si="2"/>
        <v>-346.40960737059913</v>
      </c>
      <c r="K23" s="31">
        <f t="shared" si="3"/>
        <v>-490.0187271439235</v>
      </c>
      <c r="L23" s="84">
        <v>-7693008300</v>
      </c>
      <c r="M23" s="85">
        <v>-7023574862</v>
      </c>
      <c r="N23" s="32">
        <f t="shared" si="4"/>
        <v>91.72935941067423</v>
      </c>
      <c r="O23" s="31">
        <f t="shared" si="5"/>
        <v>129.31585962214237</v>
      </c>
      <c r="P23" s="6"/>
      <c r="Q23" s="33"/>
    </row>
    <row r="24" spans="1:17" ht="13.5">
      <c r="A24" s="7"/>
      <c r="B24" s="29" t="s">
        <v>29</v>
      </c>
      <c r="C24" s="63">
        <v>2118841586</v>
      </c>
      <c r="D24" s="64">
        <v>2265085429</v>
      </c>
      <c r="E24" s="65">
        <f t="shared" si="0"/>
        <v>146243843</v>
      </c>
      <c r="F24" s="63">
        <v>2296333316</v>
      </c>
      <c r="G24" s="64">
        <v>3100526896</v>
      </c>
      <c r="H24" s="65">
        <f t="shared" si="1"/>
        <v>804193580</v>
      </c>
      <c r="I24" s="65">
        <v>3665513613</v>
      </c>
      <c r="J24" s="30">
        <f t="shared" si="2"/>
        <v>6.902065919712413</v>
      </c>
      <c r="K24" s="31">
        <f t="shared" si="3"/>
        <v>35.02076873582232</v>
      </c>
      <c r="L24" s="84">
        <v>-7693008300</v>
      </c>
      <c r="M24" s="85">
        <v>-7023574862</v>
      </c>
      <c r="N24" s="32">
        <f t="shared" si="4"/>
        <v>-1.9009968181108032</v>
      </c>
      <c r="O24" s="31">
        <f t="shared" si="5"/>
        <v>-11.44991825104576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-7693008300</v>
      </c>
      <c r="M25" s="85">
        <v>-7023574862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9855952302</v>
      </c>
      <c r="D26" s="67">
        <v>2162944002</v>
      </c>
      <c r="E26" s="68">
        <f t="shared" si="0"/>
        <v>-7693008300</v>
      </c>
      <c r="F26" s="66">
        <v>10149853540</v>
      </c>
      <c r="G26" s="67">
        <v>3126278678</v>
      </c>
      <c r="H26" s="68">
        <f t="shared" si="1"/>
        <v>-7023574862</v>
      </c>
      <c r="I26" s="68">
        <v>3690248058</v>
      </c>
      <c r="J26" s="43">
        <f t="shared" si="2"/>
        <v>-78.05443922896129</v>
      </c>
      <c r="K26" s="36">
        <f t="shared" si="3"/>
        <v>-69.19878039934751</v>
      </c>
      <c r="L26" s="89">
        <v>-7693008300</v>
      </c>
      <c r="M26" s="87">
        <v>-7023574862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4701798389</v>
      </c>
      <c r="D28" s="64">
        <v>1456577227</v>
      </c>
      <c r="E28" s="65">
        <f t="shared" si="0"/>
        <v>-3245221162</v>
      </c>
      <c r="F28" s="63">
        <v>5051968925</v>
      </c>
      <c r="G28" s="64">
        <v>2020134159</v>
      </c>
      <c r="H28" s="65">
        <f t="shared" si="1"/>
        <v>-3031834766</v>
      </c>
      <c r="I28" s="65">
        <v>1835382007</v>
      </c>
      <c r="J28" s="30">
        <f t="shared" si="2"/>
        <v>-69.02084890735199</v>
      </c>
      <c r="K28" s="31">
        <f t="shared" si="3"/>
        <v>-60.01293378897813</v>
      </c>
      <c r="L28" s="84">
        <v>-1425041058</v>
      </c>
      <c r="M28" s="85">
        <v>1418062752</v>
      </c>
      <c r="N28" s="32">
        <f t="shared" si="4"/>
        <v>227.7282569355977</v>
      </c>
      <c r="O28" s="31">
        <f t="shared" si="5"/>
        <v>-213.80117076793508</v>
      </c>
      <c r="P28" s="6"/>
      <c r="Q28" s="33"/>
    </row>
    <row r="29" spans="1:17" ht="13.5">
      <c r="A29" s="7"/>
      <c r="B29" s="29" t="s">
        <v>33</v>
      </c>
      <c r="C29" s="63">
        <v>1383537934</v>
      </c>
      <c r="D29" s="64">
        <v>751606515</v>
      </c>
      <c r="E29" s="65">
        <f t="shared" si="0"/>
        <v>-631931419</v>
      </c>
      <c r="F29" s="63">
        <v>1564367300</v>
      </c>
      <c r="G29" s="64">
        <v>903392355</v>
      </c>
      <c r="H29" s="65">
        <f t="shared" si="1"/>
        <v>-660974945</v>
      </c>
      <c r="I29" s="65">
        <v>1391391321</v>
      </c>
      <c r="J29" s="30">
        <f t="shared" si="2"/>
        <v>-45.67503380069953</v>
      </c>
      <c r="K29" s="31">
        <f t="shared" si="3"/>
        <v>-42.251902414477726</v>
      </c>
      <c r="L29" s="84">
        <v>-1425041058</v>
      </c>
      <c r="M29" s="85">
        <v>1418062752</v>
      </c>
      <c r="N29" s="32">
        <f t="shared" si="4"/>
        <v>44.34478680122352</v>
      </c>
      <c r="O29" s="31">
        <f t="shared" si="5"/>
        <v>-46.61112098655561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171359009</v>
      </c>
      <c r="E30" s="65">
        <f t="shared" si="0"/>
        <v>171359009</v>
      </c>
      <c r="F30" s="63">
        <v>0</v>
      </c>
      <c r="G30" s="64">
        <v>188683704</v>
      </c>
      <c r="H30" s="65">
        <f t="shared" si="1"/>
        <v>188683704</v>
      </c>
      <c r="I30" s="65">
        <v>31750000</v>
      </c>
      <c r="J30" s="30">
        <f t="shared" si="2"/>
        <v>0</v>
      </c>
      <c r="K30" s="31">
        <f t="shared" si="3"/>
        <v>0</v>
      </c>
      <c r="L30" s="84">
        <v>-1425041058</v>
      </c>
      <c r="M30" s="85">
        <v>1418062752</v>
      </c>
      <c r="N30" s="32">
        <f t="shared" si="4"/>
        <v>-12.024847146544461</v>
      </c>
      <c r="O30" s="31">
        <f t="shared" si="5"/>
        <v>13.305737262605993</v>
      </c>
      <c r="P30" s="6"/>
      <c r="Q30" s="33"/>
    </row>
    <row r="31" spans="1:17" ht="13.5">
      <c r="A31" s="7"/>
      <c r="B31" s="29" t="s">
        <v>35</v>
      </c>
      <c r="C31" s="63">
        <v>1395445995</v>
      </c>
      <c r="D31" s="64">
        <v>1554727362</v>
      </c>
      <c r="E31" s="65">
        <f t="shared" si="0"/>
        <v>159281367</v>
      </c>
      <c r="F31" s="63">
        <v>1416689445</v>
      </c>
      <c r="G31" s="64">
        <v>2342709063</v>
      </c>
      <c r="H31" s="65">
        <f t="shared" si="1"/>
        <v>926019618</v>
      </c>
      <c r="I31" s="65">
        <v>2943540035</v>
      </c>
      <c r="J31" s="30">
        <f t="shared" si="2"/>
        <v>11.414369855280569</v>
      </c>
      <c r="K31" s="31">
        <f t="shared" si="3"/>
        <v>65.36503968941479</v>
      </c>
      <c r="L31" s="84">
        <v>-1425041058</v>
      </c>
      <c r="M31" s="85">
        <v>1418062752</v>
      </c>
      <c r="N31" s="32">
        <f t="shared" si="4"/>
        <v>-11.177317741535557</v>
      </c>
      <c r="O31" s="31">
        <f t="shared" si="5"/>
        <v>65.30173764834915</v>
      </c>
      <c r="P31" s="6"/>
      <c r="Q31" s="33"/>
    </row>
    <row r="32" spans="1:17" ht="13.5">
      <c r="A32" s="7"/>
      <c r="B32" s="29" t="s">
        <v>36</v>
      </c>
      <c r="C32" s="63">
        <v>2375169983</v>
      </c>
      <c r="D32" s="64">
        <v>4496641130</v>
      </c>
      <c r="E32" s="65">
        <f t="shared" si="0"/>
        <v>2121471147</v>
      </c>
      <c r="F32" s="63">
        <v>2116827870</v>
      </c>
      <c r="G32" s="64">
        <v>6112997011</v>
      </c>
      <c r="H32" s="65">
        <f t="shared" si="1"/>
        <v>3996169141</v>
      </c>
      <c r="I32" s="65">
        <v>5708421484</v>
      </c>
      <c r="J32" s="30">
        <f t="shared" si="2"/>
        <v>89.31870822653454</v>
      </c>
      <c r="K32" s="31">
        <f t="shared" si="3"/>
        <v>188.78101510445438</v>
      </c>
      <c r="L32" s="84">
        <v>-1425041058</v>
      </c>
      <c r="M32" s="85">
        <v>1418062752</v>
      </c>
      <c r="N32" s="32">
        <f t="shared" si="4"/>
        <v>-148.87087884874123</v>
      </c>
      <c r="O32" s="31">
        <f t="shared" si="5"/>
        <v>281.80481684353555</v>
      </c>
      <c r="P32" s="6"/>
      <c r="Q32" s="33"/>
    </row>
    <row r="33" spans="1:17" ht="14.25" thickBot="1">
      <c r="A33" s="7"/>
      <c r="B33" s="57" t="s">
        <v>37</v>
      </c>
      <c r="C33" s="81">
        <v>9855952301</v>
      </c>
      <c r="D33" s="82">
        <v>8430911243</v>
      </c>
      <c r="E33" s="83">
        <f t="shared" si="0"/>
        <v>-1425041058</v>
      </c>
      <c r="F33" s="81">
        <v>10149853540</v>
      </c>
      <c r="G33" s="82">
        <v>11567916292</v>
      </c>
      <c r="H33" s="83">
        <f t="shared" si="1"/>
        <v>1418062752</v>
      </c>
      <c r="I33" s="83">
        <v>11910484847</v>
      </c>
      <c r="J33" s="58">
        <f t="shared" si="2"/>
        <v>-14.458684604788651</v>
      </c>
      <c r="K33" s="59">
        <f t="shared" si="3"/>
        <v>13.971263195192865</v>
      </c>
      <c r="L33" s="96">
        <v>-1425041058</v>
      </c>
      <c r="M33" s="97">
        <v>1418062752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2019-11-12T19:05:44Z</dcterms:created>
  <dcterms:modified xsi:type="dcterms:W3CDTF">2019-11-12T19:06:52Z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